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9" i="1"/>
  <c r="O8" i="1"/>
  <c r="O7" i="1"/>
  <c r="O6" i="1"/>
  <c r="O11" i="1"/>
  <c r="O15" i="1" s="1"/>
  <c r="O18" i="1" s="1"/>
  <c r="AE11" i="1"/>
  <c r="AD11" i="1"/>
  <c r="AC11" i="1"/>
  <c r="AB11" i="1"/>
  <c r="AA11" i="1"/>
  <c r="Z11" i="1"/>
  <c r="Y11" i="1"/>
  <c r="I17" i="1" s="1"/>
  <c r="X11" i="1"/>
  <c r="H17" i="1"/>
  <c r="L17" i="1" s="1"/>
  <c r="W11" i="1"/>
  <c r="G17" i="1"/>
  <c r="V11" i="1"/>
  <c r="F17" i="1"/>
  <c r="U11" i="1"/>
  <c r="E17" i="1"/>
  <c r="T11" i="1"/>
  <c r="I16" i="1" s="1"/>
  <c r="S11" i="1"/>
  <c r="H16" i="1"/>
  <c r="L16" i="1" s="1"/>
  <c r="R11" i="1"/>
  <c r="G16" i="1" s="1"/>
  <c r="Q11" i="1"/>
  <c r="F16" i="1" s="1"/>
  <c r="P11" i="1"/>
  <c r="E16" i="1"/>
  <c r="M11" i="1"/>
  <c r="L11" i="1"/>
  <c r="K11" i="1"/>
  <c r="J11" i="1"/>
  <c r="I11" i="1"/>
  <c r="N11" i="1" s="1"/>
  <c r="N15" i="1" s="1"/>
  <c r="H11" i="1"/>
  <c r="H15" i="1"/>
  <c r="H18" i="1" s="1"/>
  <c r="G11" i="1"/>
  <c r="G15" i="1" s="1"/>
  <c r="F11" i="1"/>
  <c r="E11" i="1"/>
  <c r="E15" i="1" s="1"/>
  <c r="I15" i="1"/>
  <c r="K17" i="1"/>
  <c r="F15" i="1"/>
  <c r="L18" i="1" l="1"/>
  <c r="N17" i="1"/>
  <c r="M17" i="1"/>
  <c r="E18" i="1"/>
  <c r="M15" i="1"/>
  <c r="G18" i="1"/>
  <c r="K15" i="1"/>
  <c r="F18" i="1"/>
  <c r="K18" i="1" s="1"/>
  <c r="K16" i="1"/>
  <c r="M16" i="1"/>
  <c r="N16" i="1"/>
  <c r="I18" i="1"/>
  <c r="D12" i="1"/>
  <c r="L15" i="1"/>
  <c r="N18" i="1" l="1"/>
  <c r="M18" i="1"/>
</calcChain>
</file>

<file path=xl/sharedStrings.xml><?xml version="1.0" encoding="utf-8"?>
<sst xmlns="http://schemas.openxmlformats.org/spreadsheetml/2006/main" count="94" uniqueCount="68">
  <si>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</si>
  <si>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</si>
  <si>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</si>
  <si>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</si>
  <si>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</si>
  <si>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</si>
  <si>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</si>
  <si>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</si>
  <si>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</si>
  <si>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</si>
  <si>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</si>
  <si>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</si>
  <si>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</si>
  <si>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</si>
  <si>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</si>
  <si>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</si>
  <si>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</si>
  <si>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</si>
  <si>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</si>
  <si>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</si>
  <si>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</si>
  <si>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</si>
  <si>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</si>
  <si>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</si>
  <si>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</si>
  <si>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</si>
  <si>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</si>
  <si>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</si>
  <si>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</si>
  <si>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</si>
  <si>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</si>
  <si>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</si>
  <si>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</si>
  <si>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</si>
  <si>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</si>
  <si>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</si>
  <si>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</si>
  <si>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</si>
  <si>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</si>
  <si>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</si>
  <si>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Miia Keränen</t>
  </si>
  <si>
    <t>Lippo</t>
  </si>
  <si>
    <t>PattU</t>
  </si>
  <si>
    <t>TyTe</t>
  </si>
  <si>
    <t>2.</t>
  </si>
  <si>
    <t>6.</t>
  </si>
  <si>
    <t>9.</t>
  </si>
  <si>
    <t>10.</t>
  </si>
  <si>
    <t>8.</t>
  </si>
  <si>
    <t>ykköspesis</t>
  </si>
  <si>
    <t>10.8.1980</t>
  </si>
  <si>
    <t>play off</t>
  </si>
  <si>
    <t>karsintasarja</t>
  </si>
  <si>
    <t>jatkosarja</t>
  </si>
  <si>
    <t>TyTe = Tyrnävän Tempaus  (1922)</t>
  </si>
  <si>
    <t>Lippo = Oulun Lippo  (1955)</t>
  </si>
  <si>
    <t>PattU = Pattijoen Urheilijat  (1928)</t>
  </si>
  <si>
    <t>13.05. 2000  Lippo - ViPa  0-2  (2-3, 1-6)</t>
  </si>
  <si>
    <t>2.  ottelu</t>
  </si>
  <si>
    <t>17.05. 2000  ViVe - Lippo  0-2  (2-7, 3-9)</t>
  </si>
  <si>
    <t>4.  ottelu</t>
  </si>
  <si>
    <t>24.05. 2000  Lippo - Hymy  2-0  (10-1, 3-2)</t>
  </si>
  <si>
    <t>95.  ottelu</t>
  </si>
  <si>
    <t>11.06. 2003  TyTe - PattU  2-0  (22-1, 9-5)</t>
  </si>
  <si>
    <t xml:space="preserve">  19 v   9 kk   3 pv</t>
  </si>
  <si>
    <t xml:space="preserve">  19 v   9 kk   7 pv</t>
  </si>
  <si>
    <t xml:space="preserve">  19 v   9 kk 14 pv</t>
  </si>
  <si>
    <t xml:space="preserve">  22 v 10 kk   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</si>
</sst>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8.425781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1998</v>
      </c>
      <c r="C4" s="81"/>
      <c r="D4" s="82" t="s">
        <v>43</v>
      </c>
      <c r="E4" s="81"/>
      <c r="F4" s="83" t="s">
        <v>49</v>
      </c>
      <c r="G4" s="84"/>
      <c r="H4" s="85"/>
      <c r="I4" s="81"/>
      <c r="J4" s="81"/>
      <c r="K4" s="81"/>
      <c r="L4" s="81"/>
      <c r="M4" s="81"/>
      <c r="N4" s="86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1999</v>
      </c>
      <c r="C5" s="81"/>
      <c r="D5" s="82" t="s">
        <v>42</v>
      </c>
      <c r="E5" s="81"/>
      <c r="F5" s="83" t="s">
        <v>49</v>
      </c>
      <c r="G5" s="84"/>
      <c r="H5" s="85"/>
      <c r="I5" s="81"/>
      <c r="J5" s="81"/>
      <c r="K5" s="81"/>
      <c r="L5" s="81"/>
      <c r="M5" s="81"/>
      <c r="N5" s="86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2000</v>
      </c>
      <c r="C6" s="27" t="s">
        <v>44</v>
      </c>
      <c r="D6" s="28" t="s">
        <v>41</v>
      </c>
      <c r="E6" s="27">
        <v>20</v>
      </c>
      <c r="F6" s="27">
        <v>0</v>
      </c>
      <c r="G6" s="27">
        <v>5</v>
      </c>
      <c r="H6" s="27">
        <v>5</v>
      </c>
      <c r="I6" s="27">
        <v>29</v>
      </c>
      <c r="J6" s="27">
        <v>12</v>
      </c>
      <c r="K6" s="27">
        <v>4</v>
      </c>
      <c r="L6" s="27">
        <v>8</v>
      </c>
      <c r="M6" s="27">
        <v>5</v>
      </c>
      <c r="N6" s="29">
        <v>0.45300000000000001</v>
      </c>
      <c r="O6" s="25">
        <f>PRODUCT(I6/N6)</f>
        <v>64.017660044150105</v>
      </c>
      <c r="P6" s="27">
        <v>11</v>
      </c>
      <c r="Q6" s="27">
        <v>0</v>
      </c>
      <c r="R6" s="27">
        <v>1</v>
      </c>
      <c r="S6" s="27">
        <v>0</v>
      </c>
      <c r="T6" s="27">
        <v>20</v>
      </c>
      <c r="U6" s="30"/>
      <c r="V6" s="30"/>
      <c r="W6" s="30"/>
      <c r="X6" s="30"/>
      <c r="Y6" s="30"/>
      <c r="Z6" s="27"/>
      <c r="AA6" s="27"/>
      <c r="AB6" s="27">
        <v>1</v>
      </c>
      <c r="AC6" s="27"/>
      <c r="AD6" s="27">
        <v>1</v>
      </c>
      <c r="AE6" s="27"/>
      <c r="AF6" s="14" t="s">
        <v>51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2001</v>
      </c>
      <c r="C7" s="27" t="s">
        <v>45</v>
      </c>
      <c r="D7" s="28" t="s">
        <v>41</v>
      </c>
      <c r="E7" s="27">
        <v>23</v>
      </c>
      <c r="F7" s="27">
        <v>0</v>
      </c>
      <c r="G7" s="27">
        <v>1</v>
      </c>
      <c r="H7" s="27">
        <v>4</v>
      </c>
      <c r="I7" s="27">
        <v>37</v>
      </c>
      <c r="J7" s="27">
        <v>22</v>
      </c>
      <c r="K7" s="27">
        <v>8</v>
      </c>
      <c r="L7" s="27">
        <v>6</v>
      </c>
      <c r="M7" s="27">
        <v>1</v>
      </c>
      <c r="N7" s="29">
        <v>0.30299999999999999</v>
      </c>
      <c r="O7" s="25">
        <f>PRODUCT(I7/N7)</f>
        <v>122.11221122112211</v>
      </c>
      <c r="P7" s="27">
        <v>5</v>
      </c>
      <c r="Q7" s="27">
        <v>0</v>
      </c>
      <c r="R7" s="27">
        <v>2</v>
      </c>
      <c r="S7" s="27">
        <v>0</v>
      </c>
      <c r="T7" s="27">
        <v>11</v>
      </c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 t="s">
        <v>51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2002</v>
      </c>
      <c r="C8" s="27" t="s">
        <v>46</v>
      </c>
      <c r="D8" s="28" t="s">
        <v>41</v>
      </c>
      <c r="E8" s="27">
        <v>24</v>
      </c>
      <c r="F8" s="27">
        <v>0</v>
      </c>
      <c r="G8" s="27">
        <v>1</v>
      </c>
      <c r="H8" s="27">
        <v>4</v>
      </c>
      <c r="I8" s="27">
        <v>37</v>
      </c>
      <c r="J8" s="27">
        <v>24</v>
      </c>
      <c r="K8" s="27">
        <v>7</v>
      </c>
      <c r="L8" s="27">
        <v>5</v>
      </c>
      <c r="M8" s="27">
        <v>1</v>
      </c>
      <c r="N8" s="29">
        <v>0.28899999999999998</v>
      </c>
      <c r="O8" s="25">
        <f>PRODUCT(I8/N8)</f>
        <v>128.02768166089967</v>
      </c>
      <c r="P8" s="27"/>
      <c r="Q8" s="27"/>
      <c r="R8" s="27"/>
      <c r="S8" s="27"/>
      <c r="T8" s="27"/>
      <c r="U8" s="30">
        <v>7</v>
      </c>
      <c r="V8" s="30">
        <v>0</v>
      </c>
      <c r="W8" s="30">
        <v>2</v>
      </c>
      <c r="X8" s="30">
        <v>4</v>
      </c>
      <c r="Y8" s="30">
        <v>19</v>
      </c>
      <c r="Z8" s="27"/>
      <c r="AA8" s="27"/>
      <c r="AB8" s="27"/>
      <c r="AC8" s="27"/>
      <c r="AD8" s="27"/>
      <c r="AE8" s="27"/>
      <c r="AF8" s="87" t="s">
        <v>52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2003</v>
      </c>
      <c r="C9" s="27" t="s">
        <v>47</v>
      </c>
      <c r="D9" s="28" t="s">
        <v>42</v>
      </c>
      <c r="E9" s="27">
        <v>20</v>
      </c>
      <c r="F9" s="27">
        <v>1</v>
      </c>
      <c r="G9" s="27">
        <v>5</v>
      </c>
      <c r="H9" s="27">
        <v>11</v>
      </c>
      <c r="I9" s="27">
        <v>86</v>
      </c>
      <c r="J9" s="27">
        <v>28</v>
      </c>
      <c r="K9" s="27">
        <v>38</v>
      </c>
      <c r="L9" s="27">
        <v>14</v>
      </c>
      <c r="M9" s="27">
        <v>6</v>
      </c>
      <c r="N9" s="29">
        <v>0.51800000000000002</v>
      </c>
      <c r="O9" s="25">
        <f>PRODUCT(I9/N9)</f>
        <v>166.02316602316603</v>
      </c>
      <c r="P9" s="27"/>
      <c r="Q9" s="27"/>
      <c r="R9" s="27"/>
      <c r="S9" s="27"/>
      <c r="T9" s="27"/>
      <c r="U9" s="30">
        <v>6</v>
      </c>
      <c r="V9" s="30">
        <v>0</v>
      </c>
      <c r="W9" s="30">
        <v>2</v>
      </c>
      <c r="X9" s="30">
        <v>3</v>
      </c>
      <c r="Y9" s="30">
        <v>17</v>
      </c>
      <c r="Z9" s="27"/>
      <c r="AA9" s="27"/>
      <c r="AB9" s="27"/>
      <c r="AC9" s="27"/>
      <c r="AD9" s="27"/>
      <c r="AE9" s="27"/>
      <c r="AF9" s="87" t="s">
        <v>52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2004</v>
      </c>
      <c r="C10" s="27" t="s">
        <v>48</v>
      </c>
      <c r="D10" s="28" t="s">
        <v>43</v>
      </c>
      <c r="E10" s="27">
        <v>20</v>
      </c>
      <c r="F10" s="27">
        <v>0</v>
      </c>
      <c r="G10" s="27">
        <v>2</v>
      </c>
      <c r="H10" s="27">
        <v>2</v>
      </c>
      <c r="I10" s="27">
        <v>45</v>
      </c>
      <c r="J10" s="27">
        <v>20</v>
      </c>
      <c r="K10" s="27">
        <v>17</v>
      </c>
      <c r="L10" s="27">
        <v>6</v>
      </c>
      <c r="M10" s="27">
        <v>2</v>
      </c>
      <c r="N10" s="29">
        <v>0.433</v>
      </c>
      <c r="O10" s="88">
        <f>PRODUCT(I10/N10)</f>
        <v>103.92609699769054</v>
      </c>
      <c r="P10" s="27">
        <v>7</v>
      </c>
      <c r="Q10" s="27">
        <v>0</v>
      </c>
      <c r="R10" s="27">
        <v>0</v>
      </c>
      <c r="S10" s="27">
        <v>0</v>
      </c>
      <c r="T10" s="27">
        <v>16</v>
      </c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 t="s">
        <v>53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107</v>
      </c>
      <c r="F11" s="19">
        <f t="shared" si="0"/>
        <v>1</v>
      </c>
      <c r="G11" s="19">
        <f t="shared" si="0"/>
        <v>14</v>
      </c>
      <c r="H11" s="19">
        <f t="shared" si="0"/>
        <v>26</v>
      </c>
      <c r="I11" s="19">
        <f t="shared" si="0"/>
        <v>234</v>
      </c>
      <c r="J11" s="19">
        <f t="shared" si="0"/>
        <v>106</v>
      </c>
      <c r="K11" s="19">
        <f t="shared" si="0"/>
        <v>74</v>
      </c>
      <c r="L11" s="19">
        <f t="shared" si="0"/>
        <v>39</v>
      </c>
      <c r="M11" s="19">
        <f t="shared" si="0"/>
        <v>15</v>
      </c>
      <c r="N11" s="31">
        <f>PRODUCT(I11/O11)</f>
        <v>0.40061165802458465</v>
      </c>
      <c r="O11" s="89">
        <f>SUM(O6:O10)</f>
        <v>584.10681594702851</v>
      </c>
      <c r="P11" s="19">
        <f t="shared" ref="P11:AE11" si="1">SUM(P4:P10)</f>
        <v>23</v>
      </c>
      <c r="Q11" s="19">
        <f t="shared" si="1"/>
        <v>0</v>
      </c>
      <c r="R11" s="19">
        <f t="shared" si="1"/>
        <v>3</v>
      </c>
      <c r="S11" s="19">
        <f t="shared" si="1"/>
        <v>0</v>
      </c>
      <c r="T11" s="19">
        <f t="shared" si="1"/>
        <v>47</v>
      </c>
      <c r="U11" s="19">
        <f t="shared" si="1"/>
        <v>13</v>
      </c>
      <c r="V11" s="19">
        <f t="shared" si="1"/>
        <v>0</v>
      </c>
      <c r="W11" s="19">
        <f t="shared" si="1"/>
        <v>4</v>
      </c>
      <c r="X11" s="19">
        <f t="shared" si="1"/>
        <v>7</v>
      </c>
      <c r="Y11" s="19">
        <f t="shared" si="1"/>
        <v>36</v>
      </c>
      <c r="Z11" s="19">
        <f t="shared" si="1"/>
        <v>0</v>
      </c>
      <c r="AA11" s="19">
        <f t="shared" si="1"/>
        <v>0</v>
      </c>
      <c r="AB11" s="19">
        <f t="shared" si="1"/>
        <v>1</v>
      </c>
      <c r="AC11" s="19">
        <f t="shared" si="1"/>
        <v>0</v>
      </c>
      <c r="AD11" s="19">
        <f t="shared" si="1"/>
        <v>1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8" t="s">
        <v>2</v>
      </c>
      <c r="C12" s="32"/>
      <c r="D12" s="33">
        <f>SUM(F11:H11)+((I11-F11-G11)/3)+(E11/3)+(Z11*25)+(AA11*25)+(AB11*10)+(AC11*25)+(AD11*20)+(AE11*15)</f>
        <v>179.66666666666666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35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1"/>
      <c r="AE13" s="1"/>
      <c r="AF13" s="38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39"/>
      <c r="D14" s="39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19" t="s">
        <v>21</v>
      </c>
      <c r="O14" s="25"/>
      <c r="P14" s="40" t="s">
        <v>33</v>
      </c>
      <c r="Q14" s="13"/>
      <c r="R14" s="13"/>
      <c r="S14" s="13"/>
      <c r="T14" s="41"/>
      <c r="U14" s="41"/>
      <c r="V14" s="41"/>
      <c r="W14" s="41"/>
      <c r="X14" s="41"/>
      <c r="Y14" s="13"/>
      <c r="Z14" s="13"/>
      <c r="AA14" s="13"/>
      <c r="AB14" s="12"/>
      <c r="AC14" s="13"/>
      <c r="AD14" s="13"/>
      <c r="AE14" s="13"/>
      <c r="AF14" s="4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0" t="s">
        <v>17</v>
      </c>
      <c r="C15" s="13"/>
      <c r="D15" s="43"/>
      <c r="E15" s="27">
        <f>PRODUCT(E11)</f>
        <v>107</v>
      </c>
      <c r="F15" s="27">
        <f>PRODUCT(F11)</f>
        <v>1</v>
      </c>
      <c r="G15" s="27">
        <f>PRODUCT(G11)</f>
        <v>14</v>
      </c>
      <c r="H15" s="27">
        <f>PRODUCT(H11)</f>
        <v>26</v>
      </c>
      <c r="I15" s="27">
        <f>PRODUCT(I11)</f>
        <v>234</v>
      </c>
      <c r="J15" s="1"/>
      <c r="K15" s="44">
        <f>PRODUCT((F15+G15)/E15)</f>
        <v>0.14018691588785046</v>
      </c>
      <c r="L15" s="44">
        <f>PRODUCT(H15/E15)</f>
        <v>0.24299065420560748</v>
      </c>
      <c r="M15" s="44">
        <f>PRODUCT(I15/E15)</f>
        <v>2.1869158878504673</v>
      </c>
      <c r="N15" s="29">
        <f>PRODUCT(N11)</f>
        <v>0.40061165802458465</v>
      </c>
      <c r="O15" s="25">
        <f>PRODUCT(O11)</f>
        <v>584.10681594702851</v>
      </c>
      <c r="P15" s="45" t="s">
        <v>34</v>
      </c>
      <c r="Q15" s="46"/>
      <c r="R15" s="46"/>
      <c r="S15" s="47" t="s">
        <v>57</v>
      </c>
      <c r="T15" s="47"/>
      <c r="U15" s="47"/>
      <c r="V15" s="47"/>
      <c r="W15" s="47"/>
      <c r="X15" s="47"/>
      <c r="Y15" s="47"/>
      <c r="Z15" s="47"/>
      <c r="AA15" s="47"/>
      <c r="AB15" s="48"/>
      <c r="AC15" s="47"/>
      <c r="AD15" s="49" t="s">
        <v>38</v>
      </c>
      <c r="AE15" s="49"/>
      <c r="AF15" s="50" t="s">
        <v>64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1" t="s">
        <v>18</v>
      </c>
      <c r="C16" s="52"/>
      <c r="D16" s="53"/>
      <c r="E16" s="27">
        <f>PRODUCT(P11)</f>
        <v>23</v>
      </c>
      <c r="F16" s="27">
        <f>PRODUCT(Q11)</f>
        <v>0</v>
      </c>
      <c r="G16" s="27">
        <f>PRODUCT(R11)</f>
        <v>3</v>
      </c>
      <c r="H16" s="27">
        <f>PRODUCT(S11)</f>
        <v>0</v>
      </c>
      <c r="I16" s="27">
        <f>PRODUCT(T11)</f>
        <v>47</v>
      </c>
      <c r="J16" s="1"/>
      <c r="K16" s="44">
        <f>PRODUCT((F16+G16)/E16)</f>
        <v>0.13043478260869565</v>
      </c>
      <c r="L16" s="44">
        <f>PRODUCT(H16/E16)</f>
        <v>0</v>
      </c>
      <c r="M16" s="44">
        <f>PRODUCT(I16/E16)</f>
        <v>2.0434782608695654</v>
      </c>
      <c r="N16" s="29">
        <f>PRODUCT(I16/O16)</f>
        <v>0.41592920353982299</v>
      </c>
      <c r="O16" s="25">
        <v>113</v>
      </c>
      <c r="P16" s="54" t="s">
        <v>35</v>
      </c>
      <c r="Q16" s="55"/>
      <c r="R16" s="55"/>
      <c r="S16" s="56" t="s">
        <v>59</v>
      </c>
      <c r="T16" s="56"/>
      <c r="U16" s="56"/>
      <c r="V16" s="56"/>
      <c r="W16" s="56"/>
      <c r="X16" s="56"/>
      <c r="Y16" s="56"/>
      <c r="Z16" s="56"/>
      <c r="AA16" s="56"/>
      <c r="AB16" s="57"/>
      <c r="AC16" s="56"/>
      <c r="AD16" s="58" t="s">
        <v>58</v>
      </c>
      <c r="AE16" s="58"/>
      <c r="AF16" s="59" t="s">
        <v>65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0" t="s">
        <v>19</v>
      </c>
      <c r="C17" s="61"/>
      <c r="D17" s="62"/>
      <c r="E17" s="30">
        <f>PRODUCT(U11)</f>
        <v>13</v>
      </c>
      <c r="F17" s="30">
        <f>PRODUCT(V11)</f>
        <v>0</v>
      </c>
      <c r="G17" s="30">
        <f>PRODUCT(W11)</f>
        <v>4</v>
      </c>
      <c r="H17" s="30">
        <f>PRODUCT(X11)</f>
        <v>7</v>
      </c>
      <c r="I17" s="30">
        <f>PRODUCT(Y11)</f>
        <v>36</v>
      </c>
      <c r="J17" s="1"/>
      <c r="K17" s="63">
        <f>PRODUCT((F17+G17)/E17)</f>
        <v>0.30769230769230771</v>
      </c>
      <c r="L17" s="63">
        <f>PRODUCT(H17/E17)</f>
        <v>0.53846153846153844</v>
      </c>
      <c r="M17" s="63">
        <f>PRODUCT(I17/E17)</f>
        <v>2.7692307692307692</v>
      </c>
      <c r="N17" s="64">
        <f>PRODUCT(I17/O17)</f>
        <v>0.43373493975903615</v>
      </c>
      <c r="O17" s="25">
        <v>83</v>
      </c>
      <c r="P17" s="54" t="s">
        <v>36</v>
      </c>
      <c r="Q17" s="55"/>
      <c r="R17" s="55"/>
      <c r="S17" s="56" t="s">
        <v>61</v>
      </c>
      <c r="T17" s="56"/>
      <c r="U17" s="56"/>
      <c r="V17" s="56"/>
      <c r="W17" s="56"/>
      <c r="X17" s="56"/>
      <c r="Y17" s="56"/>
      <c r="Z17" s="56"/>
      <c r="AA17" s="56"/>
      <c r="AB17" s="57"/>
      <c r="AC17" s="56"/>
      <c r="AD17" s="58" t="s">
        <v>60</v>
      </c>
      <c r="AE17" s="58"/>
      <c r="AF17" s="59" t="s">
        <v>66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5" t="s">
        <v>20</v>
      </c>
      <c r="C18" s="66"/>
      <c r="D18" s="67"/>
      <c r="E18" s="19">
        <f>SUM(E15:E17)</f>
        <v>143</v>
      </c>
      <c r="F18" s="19">
        <f>SUM(F15:F17)</f>
        <v>1</v>
      </c>
      <c r="G18" s="19">
        <f>SUM(G15:G17)</f>
        <v>21</v>
      </c>
      <c r="H18" s="19">
        <f>SUM(H15:H17)</f>
        <v>33</v>
      </c>
      <c r="I18" s="19">
        <f>SUM(I15:I17)</f>
        <v>317</v>
      </c>
      <c r="J18" s="1"/>
      <c r="K18" s="68">
        <f>PRODUCT((F18+G18)/E18)</f>
        <v>0.15384615384615385</v>
      </c>
      <c r="L18" s="68">
        <f>PRODUCT(H18/E18)</f>
        <v>0.23076923076923078</v>
      </c>
      <c r="M18" s="68">
        <f>PRODUCT(I18/E18)</f>
        <v>2.2167832167832167</v>
      </c>
      <c r="N18" s="31">
        <f>PRODUCT(I18/O18)</f>
        <v>0.4063546087790178</v>
      </c>
      <c r="O18" s="25">
        <f>SUM(O15:O17)</f>
        <v>780.10681594702851</v>
      </c>
      <c r="P18" s="69" t="s">
        <v>37</v>
      </c>
      <c r="Q18" s="70"/>
      <c r="R18" s="70"/>
      <c r="S18" s="71" t="s">
        <v>63</v>
      </c>
      <c r="T18" s="71"/>
      <c r="U18" s="71"/>
      <c r="V18" s="71"/>
      <c r="W18" s="71"/>
      <c r="X18" s="71"/>
      <c r="Y18" s="71"/>
      <c r="Z18" s="71"/>
      <c r="AA18" s="71"/>
      <c r="AB18" s="72"/>
      <c r="AC18" s="71"/>
      <c r="AD18" s="73" t="s">
        <v>62</v>
      </c>
      <c r="AE18" s="73"/>
      <c r="AF18" s="74" t="s">
        <v>67</v>
      </c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39</v>
      </c>
      <c r="C20" s="1"/>
      <c r="D20" s="1" t="s">
        <v>54</v>
      </c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55</v>
      </c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25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56</v>
      </c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25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25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25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s="7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7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7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9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9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9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9"/>
      <c r="AH33" s="77"/>
      <c r="AI33" s="77"/>
      <c r="AJ33" s="77"/>
      <c r="AK33" s="77"/>
      <c r="AL33" s="77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77"/>
      <c r="AI34" s="77"/>
      <c r="AJ34" s="77"/>
      <c r="AK34" s="77"/>
      <c r="AL34" s="77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</row>
    <row r="38" spans="1:38" ht="15" customHeight="1" x14ac:dyDescent="0.25">
      <c r="A38" s="78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6"/>
      <c r="N38" s="34"/>
      <c r="O38" s="25"/>
      <c r="P38" s="1"/>
      <c r="Q38" s="37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9"/>
    </row>
    <row r="39" spans="1:38" ht="15" customHeight="1" x14ac:dyDescent="0.25">
      <c r="A39" s="7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7"/>
      <c r="R39" s="1"/>
      <c r="S39" s="1"/>
      <c r="T39" s="25"/>
      <c r="U39" s="25"/>
      <c r="V39" s="75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2019-01-23T14:21:55Z</dcterms:modified>
</cp:coreProperties>
</file>