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3" i="2" l="1"/>
  <c r="I13" i="2"/>
  <c r="P21" i="2" l="1"/>
  <c r="O21" i="2"/>
  <c r="M21" i="2"/>
  <c r="I21" i="2"/>
  <c r="G21" i="2"/>
  <c r="O6" i="1" l="1"/>
  <c r="O5" i="1"/>
  <c r="O4" i="1"/>
  <c r="M7" i="2" l="1"/>
  <c r="I7" i="2"/>
  <c r="G7" i="2"/>
  <c r="O14" i="1" l="1"/>
  <c r="O12" i="1"/>
  <c r="O11" i="1"/>
  <c r="M14" i="1"/>
  <c r="M12" i="1"/>
  <c r="M11" i="1"/>
  <c r="M10" i="1"/>
  <c r="M9" i="1"/>
  <c r="M8" i="1"/>
  <c r="M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E25" i="1" s="1"/>
  <c r="O18" i="1" l="1"/>
  <c r="N18" i="1" s="1"/>
  <c r="N22" i="1" s="1"/>
  <c r="D19" i="1"/>
  <c r="K22" i="1"/>
  <c r="G25" i="1"/>
  <c r="M22" i="1"/>
  <c r="I25" i="1"/>
  <c r="F25" i="1"/>
  <c r="H25" i="1"/>
  <c r="L25" i="1" s="1"/>
  <c r="L22" i="1"/>
  <c r="O22" i="1" l="1"/>
  <c r="O25" i="1" s="1"/>
  <c r="K25" i="1"/>
  <c r="M25" i="1"/>
</calcChain>
</file>

<file path=xl/sharedStrings.xml><?xml version="1.0" encoding="utf-8"?>
<sst xmlns="http://schemas.openxmlformats.org/spreadsheetml/2006/main" count="276" uniqueCount="138">
  <si>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</si>
  <si>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</si>
  <si>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</si>
  <si>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</si>
  <si>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</si>
  <si>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</si>
  <si>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</si>
  <si>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</si>
  <si>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</si>
  <si>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</si>
  <si>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</si>
  <si>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</si>
  <si>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</si>
  <si>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</si>
  <si>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</si>
  <si>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</si>
  <si>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</si>
  <si>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</si>
  <si>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</si>
  <si>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</si>
  <si>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</si>
  <si>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</si>
  <si>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</si>
  <si>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</si>
  <si>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</si>
  <si>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</si>
  <si>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</si>
  <si>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</si>
  <si>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</si>
  <si>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</si>
  <si>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</si>
  <si>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</si>
  <si>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</si>
  <si>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1.</t>
  </si>
  <si>
    <t>IT</t>
  </si>
  <si>
    <t>----</t>
  </si>
  <si>
    <t>4.</t>
  </si>
  <si>
    <t>3.</t>
  </si>
  <si>
    <t>8.</t>
  </si>
  <si>
    <t>10.4.1968</t>
  </si>
  <si>
    <t>2.</t>
  </si>
  <si>
    <t>****</t>
  </si>
  <si>
    <t>suomensarja</t>
  </si>
  <si>
    <t>Cup</t>
  </si>
  <si>
    <t>IT = Ikaalisten Tarmo  (1908)</t>
  </si>
  <si>
    <t>L+T</t>
  </si>
  <si>
    <t>ENSIMMÄISET</t>
  </si>
  <si>
    <t>Ottelu</t>
  </si>
  <si>
    <t>Kunnari</t>
  </si>
  <si>
    <t>1.  ottelu</t>
  </si>
  <si>
    <t>10.</t>
  </si>
  <si>
    <t>7.</t>
  </si>
  <si>
    <t>Päivi Kerola os. Virtanen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</si>
  <si>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</si>
  <si>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</si>
  <si>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</si>
  <si>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</si>
  <si>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</si>
  <si>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</si>
  <si>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</si>
  <si>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</si>
  <si>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</si>
  <si>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</si>
  <si>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</si>
  <si>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</si>
  <si>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</si>
  <si>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</si>
  <si>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22.07. 1989  Viinijärvi</t>
  </si>
  <si>
    <t xml:space="preserve">  8-5</t>
  </si>
  <si>
    <t>Länsi</t>
  </si>
  <si>
    <t>Jari Haapanen</t>
  </si>
  <si>
    <t>2076</t>
  </si>
  <si>
    <t>12.08. 1990  Ulvila</t>
  </si>
  <si>
    <t>10-1</t>
  </si>
  <si>
    <t>2783</t>
  </si>
  <si>
    <t>20.07. 1991  Oulu</t>
  </si>
  <si>
    <t xml:space="preserve"> 5-12</t>
  </si>
  <si>
    <t>Markku Lähteenmäki</t>
  </si>
  <si>
    <t>3495</t>
  </si>
  <si>
    <t>21 v  3 kk  12 pv</t>
  </si>
  <si>
    <t>08.05. 1983  IT - Kiri  5-3</t>
  </si>
  <si>
    <t xml:space="preserve">  17 v   0 kk 28 pv</t>
  </si>
  <si>
    <t>8.  ottelu</t>
  </si>
  <si>
    <t>09.06. 1983  UPV - IT  13-16</t>
  </si>
  <si>
    <t xml:space="preserve">  17 v   1 kk 30 pv</t>
  </si>
  <si>
    <t>12.  ottelu</t>
  </si>
  <si>
    <t>21.07. 1983  Kiri - IT  14-8</t>
  </si>
  <si>
    <t xml:space="preserve">  17 v   3 kk 11 pv</t>
  </si>
  <si>
    <t>jok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</si>
  <si>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</si>
  <si>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</si>
  <si>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</si>
  <si>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</si>
  <si>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</si>
  <si>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</si>
  <si>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</si>
  <si>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Lehdistö</t>
  </si>
  <si>
    <t xml:space="preserve">  7-6</t>
  </si>
  <si>
    <t>01.07. 1984  Vähäkyrö</t>
  </si>
  <si>
    <t xml:space="preserve">  4-3</t>
  </si>
  <si>
    <t>2k</t>
  </si>
  <si>
    <t>Markus Lakaniemi</t>
  </si>
  <si>
    <t>06.07. 1985  Harjavalta</t>
  </si>
  <si>
    <t>Oiva Mäki-Pirilä</t>
  </si>
  <si>
    <t>30.06. 1985  Kankaanpää</t>
  </si>
  <si>
    <t>21-8</t>
  </si>
  <si>
    <t>II p</t>
  </si>
  <si>
    <t xml:space="preserve">Inka-Leena Lylymäki 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</si>
  <si>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</si>
  <si>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</si>
  <si>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</si>
  <si>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</si>
  <si>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</si>
  <si>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Jari Haapanen </t>
  </si>
  <si>
    <t>18.06. 1989  Vimpeli</t>
  </si>
  <si>
    <t>17 v  2 kk  20 pv</t>
  </si>
  <si>
    <t>vai</t>
  </si>
  <si>
    <t xml:space="preserve"> Tehopelaaja  1990</t>
  </si>
  <si>
    <t xml:space="preserve">Lyöty </t>
  </si>
  <si>
    <t xml:space="preserve">Tuotu </t>
  </si>
  <si>
    <t>2/5</t>
  </si>
  <si>
    <t>1/2</t>
  </si>
  <si>
    <t>0/1</t>
  </si>
  <si>
    <t>4/5</t>
  </si>
  <si>
    <t>1/1</t>
  </si>
  <si>
    <t>2/3</t>
  </si>
  <si>
    <t xml:space="preserve">  7-13</t>
  </si>
  <si>
    <t>1/5</t>
  </si>
  <si>
    <t>1/3</t>
  </si>
  <si>
    <t>0/2</t>
  </si>
  <si>
    <t>1/6</t>
  </si>
  <si>
    <t>0/3</t>
  </si>
  <si>
    <t>2/9</t>
  </si>
  <si>
    <t>0/4</t>
  </si>
  <si>
    <t>8/14</t>
  </si>
  <si>
    <t>2/4</t>
  </si>
  <si>
    <t>2/2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</si>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</sst>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3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/>
    <xf numFmtId="0" fontId="2" fillId="2" borderId="9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165" fontId="2" fillId="5" borderId="2" xfId="1" applyNumberFormat="1" applyFont="1" applyFill="1" applyBorder="1" applyAlignment="1">
      <alignment horizontal="center"/>
    </xf>
    <xf numFmtId="0" fontId="2" fillId="8" borderId="13" xfId="0" applyFont="1" applyFill="1" applyBorder="1"/>
    <xf numFmtId="0" fontId="2" fillId="8" borderId="5" xfId="0" applyFont="1" applyFill="1" applyBorder="1"/>
    <xf numFmtId="0" fontId="2" fillId="8" borderId="10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0" fontId="2" fillId="10" borderId="4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9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78" customWidth="1"/>
    <col min="19" max="19" width="5.7109375" style="77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52</v>
      </c>
      <c r="C1" s="2"/>
      <c r="D1" s="3"/>
      <c r="E1" s="3"/>
      <c r="F1" s="4" t="s">
        <v>39</v>
      </c>
      <c r="G1" s="5"/>
      <c r="H1" s="6"/>
      <c r="I1" s="3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43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1983</v>
      </c>
      <c r="C4" s="26" t="s">
        <v>38</v>
      </c>
      <c r="D4" s="28" t="s">
        <v>34</v>
      </c>
      <c r="E4" s="26">
        <v>18</v>
      </c>
      <c r="F4" s="26">
        <v>1</v>
      </c>
      <c r="G4" s="26">
        <v>5</v>
      </c>
      <c r="H4" s="26">
        <v>5</v>
      </c>
      <c r="I4" s="26">
        <v>35</v>
      </c>
      <c r="J4" s="26">
        <v>12</v>
      </c>
      <c r="K4" s="26">
        <v>8</v>
      </c>
      <c r="L4" s="26">
        <v>9</v>
      </c>
      <c r="M4" s="26">
        <v>6</v>
      </c>
      <c r="N4" s="60">
        <v>0.40476190476190477</v>
      </c>
      <c r="O4" s="24">
        <f t="shared" ref="O4:O6" si="0">PRODUCT(I4/N4)</f>
        <v>86.470588235294116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1984</v>
      </c>
      <c r="C5" s="26" t="s">
        <v>40</v>
      </c>
      <c r="D5" s="28" t="s">
        <v>34</v>
      </c>
      <c r="E5" s="26">
        <v>18</v>
      </c>
      <c r="F5" s="26">
        <v>2</v>
      </c>
      <c r="G5" s="26">
        <v>11</v>
      </c>
      <c r="H5" s="26">
        <v>13</v>
      </c>
      <c r="I5" s="26">
        <v>61</v>
      </c>
      <c r="J5" s="26">
        <v>16</v>
      </c>
      <c r="K5" s="26">
        <v>16</v>
      </c>
      <c r="L5" s="26">
        <v>16</v>
      </c>
      <c r="M5" s="26">
        <v>13</v>
      </c>
      <c r="N5" s="60">
        <v>0.54098360655737709</v>
      </c>
      <c r="O5" s="24">
        <f t="shared" si="0"/>
        <v>112.75757575757575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1985</v>
      </c>
      <c r="C6" s="26" t="s">
        <v>33</v>
      </c>
      <c r="D6" s="28" t="s">
        <v>34</v>
      </c>
      <c r="E6" s="26">
        <v>18</v>
      </c>
      <c r="F6" s="26">
        <v>2</v>
      </c>
      <c r="G6" s="26">
        <v>22</v>
      </c>
      <c r="H6" s="26">
        <v>20</v>
      </c>
      <c r="I6" s="26">
        <v>79</v>
      </c>
      <c r="J6" s="26">
        <v>14</v>
      </c>
      <c r="K6" s="26">
        <v>20</v>
      </c>
      <c r="L6" s="26">
        <v>21</v>
      </c>
      <c r="M6" s="26">
        <v>24</v>
      </c>
      <c r="N6" s="60">
        <v>0.66949152542372881</v>
      </c>
      <c r="O6" s="24">
        <f t="shared" si="0"/>
        <v>118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>
        <v>1</v>
      </c>
      <c r="AG6" s="26">
        <v>1</v>
      </c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1986</v>
      </c>
      <c r="C7" s="26" t="s">
        <v>33</v>
      </c>
      <c r="D7" s="39" t="s">
        <v>34</v>
      </c>
      <c r="E7" s="26">
        <v>17</v>
      </c>
      <c r="F7" s="26">
        <v>2</v>
      </c>
      <c r="G7" s="26">
        <v>15</v>
      </c>
      <c r="H7" s="26">
        <v>13</v>
      </c>
      <c r="I7" s="26">
        <v>67</v>
      </c>
      <c r="J7" s="26">
        <v>17</v>
      </c>
      <c r="K7" s="26">
        <v>17</v>
      </c>
      <c r="L7" s="26">
        <v>16</v>
      </c>
      <c r="M7" s="26">
        <v>17</v>
      </c>
      <c r="N7" s="59" t="s">
        <v>35</v>
      </c>
      <c r="O7" s="24">
        <v>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>
        <v>1</v>
      </c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1987</v>
      </c>
      <c r="C8" s="26" t="s">
        <v>33</v>
      </c>
      <c r="D8" s="39" t="s">
        <v>34</v>
      </c>
      <c r="E8" s="26">
        <v>18</v>
      </c>
      <c r="F8" s="26">
        <v>2</v>
      </c>
      <c r="G8" s="26">
        <v>23</v>
      </c>
      <c r="H8" s="26">
        <v>16</v>
      </c>
      <c r="I8" s="26">
        <v>73</v>
      </c>
      <c r="J8" s="26">
        <v>9</v>
      </c>
      <c r="K8" s="26">
        <v>21</v>
      </c>
      <c r="L8" s="26">
        <v>18</v>
      </c>
      <c r="M8" s="26">
        <f>PRODUCT(F8+G8)</f>
        <v>25</v>
      </c>
      <c r="N8" s="59" t="s">
        <v>35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1988</v>
      </c>
      <c r="C9" s="26" t="s">
        <v>36</v>
      </c>
      <c r="D9" s="39" t="s">
        <v>34</v>
      </c>
      <c r="E9" s="26">
        <v>18</v>
      </c>
      <c r="F9" s="26">
        <v>2</v>
      </c>
      <c r="G9" s="26">
        <v>27</v>
      </c>
      <c r="H9" s="26">
        <v>32</v>
      </c>
      <c r="I9" s="26">
        <v>104</v>
      </c>
      <c r="J9" s="26">
        <v>18</v>
      </c>
      <c r="K9" s="26">
        <v>23</v>
      </c>
      <c r="L9" s="26">
        <v>34</v>
      </c>
      <c r="M9" s="26">
        <f>PRODUCT(F9+G9)</f>
        <v>29</v>
      </c>
      <c r="N9" s="59" t="s">
        <v>35</v>
      </c>
      <c r="O9" s="24">
        <v>0</v>
      </c>
      <c r="P9" s="18"/>
      <c r="Q9" s="18"/>
      <c r="R9" s="18" t="s">
        <v>51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>
        <v>1</v>
      </c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1989</v>
      </c>
      <c r="C10" s="26" t="s">
        <v>37</v>
      </c>
      <c r="D10" s="39" t="s">
        <v>34</v>
      </c>
      <c r="E10" s="26">
        <v>18</v>
      </c>
      <c r="F10" s="26">
        <v>2</v>
      </c>
      <c r="G10" s="26">
        <v>15</v>
      </c>
      <c r="H10" s="26">
        <v>27</v>
      </c>
      <c r="I10" s="26">
        <v>112</v>
      </c>
      <c r="J10" s="26">
        <v>23</v>
      </c>
      <c r="K10" s="26">
        <v>48</v>
      </c>
      <c r="L10" s="26">
        <v>24</v>
      </c>
      <c r="M10" s="26">
        <f>PRODUCT(F10+G10)</f>
        <v>17</v>
      </c>
      <c r="N10" s="59" t="s">
        <v>35</v>
      </c>
      <c r="O10" s="24">
        <v>0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>
        <v>1</v>
      </c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1990</v>
      </c>
      <c r="C11" s="26" t="s">
        <v>37</v>
      </c>
      <c r="D11" s="39" t="s">
        <v>34</v>
      </c>
      <c r="E11" s="26">
        <v>22</v>
      </c>
      <c r="F11" s="26">
        <v>6</v>
      </c>
      <c r="G11" s="26">
        <v>60</v>
      </c>
      <c r="H11" s="26">
        <v>44</v>
      </c>
      <c r="I11" s="26">
        <v>150</v>
      </c>
      <c r="J11" s="26">
        <v>20</v>
      </c>
      <c r="K11" s="26">
        <v>26</v>
      </c>
      <c r="L11" s="26">
        <v>38</v>
      </c>
      <c r="M11" s="26">
        <f>SUM(F11+G11)</f>
        <v>66</v>
      </c>
      <c r="N11" s="60">
        <v>0.67</v>
      </c>
      <c r="O11" s="24">
        <f>PRODUCT(I11/N11)</f>
        <v>223.88059701492537</v>
      </c>
      <c r="P11" s="26" t="s">
        <v>37</v>
      </c>
      <c r="Q11" s="18"/>
      <c r="R11" s="26" t="s">
        <v>33</v>
      </c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>
        <v>1</v>
      </c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1991</v>
      </c>
      <c r="C12" s="26" t="s">
        <v>33</v>
      </c>
      <c r="D12" s="39" t="s">
        <v>34</v>
      </c>
      <c r="E12" s="26">
        <v>22</v>
      </c>
      <c r="F12" s="26">
        <v>5</v>
      </c>
      <c r="G12" s="26">
        <v>40</v>
      </c>
      <c r="H12" s="26">
        <v>29</v>
      </c>
      <c r="I12" s="26">
        <v>124</v>
      </c>
      <c r="J12" s="26">
        <v>19</v>
      </c>
      <c r="K12" s="26">
        <v>24</v>
      </c>
      <c r="L12" s="26">
        <v>36</v>
      </c>
      <c r="M12" s="26">
        <f>SUM(F12+G12)</f>
        <v>45</v>
      </c>
      <c r="N12" s="60">
        <v>0.70499999999999996</v>
      </c>
      <c r="O12" s="24">
        <f>PRODUCT(I12/N12)</f>
        <v>175.88652482269504</v>
      </c>
      <c r="P12" s="18" t="s">
        <v>50</v>
      </c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1992</v>
      </c>
      <c r="C13" s="26"/>
      <c r="D13" s="39"/>
      <c r="E13" s="26"/>
      <c r="F13" s="26"/>
      <c r="G13" s="26"/>
      <c r="H13" s="26"/>
      <c r="I13" s="26"/>
      <c r="J13" s="26"/>
      <c r="K13" s="26"/>
      <c r="L13" s="26"/>
      <c r="M13" s="26"/>
      <c r="N13" s="60"/>
      <c r="O13" s="24">
        <v>0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1993</v>
      </c>
      <c r="C14" s="26" t="s">
        <v>38</v>
      </c>
      <c r="D14" s="39" t="s">
        <v>34</v>
      </c>
      <c r="E14" s="26">
        <v>24</v>
      </c>
      <c r="F14" s="26">
        <v>1</v>
      </c>
      <c r="G14" s="26">
        <v>31</v>
      </c>
      <c r="H14" s="26">
        <v>16</v>
      </c>
      <c r="I14" s="26">
        <v>101</v>
      </c>
      <c r="J14" s="26">
        <v>12</v>
      </c>
      <c r="K14" s="26">
        <v>34</v>
      </c>
      <c r="L14" s="26">
        <v>23</v>
      </c>
      <c r="M14" s="26">
        <f>SUM(F14+G14)</f>
        <v>32</v>
      </c>
      <c r="N14" s="60">
        <v>0.56399999999999995</v>
      </c>
      <c r="O14" s="24">
        <f>PRODUCT(I14/N14)</f>
        <v>179.07801418439718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 t="s">
        <v>41</v>
      </c>
      <c r="C15" s="32"/>
      <c r="D15" s="28"/>
      <c r="E15" s="26"/>
      <c r="F15" s="26"/>
      <c r="G15" s="26"/>
      <c r="H15" s="26"/>
      <c r="I15" s="26"/>
      <c r="J15" s="26"/>
      <c r="K15" s="26"/>
      <c r="L15" s="26"/>
      <c r="M15" s="26"/>
      <c r="N15" s="60"/>
      <c r="O15" s="24">
        <v>0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61">
        <v>2005</v>
      </c>
      <c r="C16" s="62"/>
      <c r="D16" s="63" t="s">
        <v>34</v>
      </c>
      <c r="E16" s="61"/>
      <c r="F16" s="65" t="s">
        <v>42</v>
      </c>
      <c r="G16" s="61"/>
      <c r="H16" s="61"/>
      <c r="I16" s="61"/>
      <c r="J16" s="61"/>
      <c r="K16" s="61"/>
      <c r="L16" s="61"/>
      <c r="M16" s="61"/>
      <c r="N16" s="64"/>
      <c r="O16" s="24">
        <v>0</v>
      </c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61">
        <v>2006</v>
      </c>
      <c r="C17" s="62"/>
      <c r="D17" s="63" t="s">
        <v>34</v>
      </c>
      <c r="E17" s="61"/>
      <c r="F17" s="65" t="s">
        <v>42</v>
      </c>
      <c r="G17" s="61"/>
      <c r="H17" s="61"/>
      <c r="I17" s="61"/>
      <c r="J17" s="61"/>
      <c r="K17" s="61"/>
      <c r="L17" s="61"/>
      <c r="M17" s="61"/>
      <c r="N17" s="64"/>
      <c r="O17" s="24">
        <v>0</v>
      </c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1">SUM(E4:E14)</f>
        <v>193</v>
      </c>
      <c r="F18" s="18">
        <f t="shared" si="1"/>
        <v>25</v>
      </c>
      <c r="G18" s="18">
        <f t="shared" si="1"/>
        <v>249</v>
      </c>
      <c r="H18" s="18">
        <f t="shared" si="1"/>
        <v>215</v>
      </c>
      <c r="I18" s="18">
        <f t="shared" si="1"/>
        <v>906</v>
      </c>
      <c r="J18" s="18">
        <f t="shared" si="1"/>
        <v>160</v>
      </c>
      <c r="K18" s="18">
        <f t="shared" si="1"/>
        <v>237</v>
      </c>
      <c r="L18" s="18">
        <f t="shared" si="1"/>
        <v>235</v>
      </c>
      <c r="M18" s="18">
        <f t="shared" si="1"/>
        <v>274</v>
      </c>
      <c r="N18" s="30">
        <f>PRODUCT(550/O18)</f>
        <v>0.61378907282569661</v>
      </c>
      <c r="O18" s="31">
        <f>SUM(O4:O17)</f>
        <v>896.07330001488742</v>
      </c>
      <c r="P18" s="18"/>
      <c r="Q18" s="18"/>
      <c r="R18" s="18"/>
      <c r="S18" s="18"/>
      <c r="T18" s="24"/>
      <c r="U18" s="18">
        <f t="shared" ref="U18:AJ18" si="2">SUM(U4:U14)</f>
        <v>0</v>
      </c>
      <c r="V18" s="18">
        <f t="shared" si="2"/>
        <v>0</v>
      </c>
      <c r="W18" s="18">
        <f t="shared" si="2"/>
        <v>0</v>
      </c>
      <c r="X18" s="18">
        <f t="shared" si="2"/>
        <v>0</v>
      </c>
      <c r="Y18" s="18">
        <f t="shared" si="2"/>
        <v>0</v>
      </c>
      <c r="Z18" s="18">
        <f t="shared" si="2"/>
        <v>0</v>
      </c>
      <c r="AA18" s="18">
        <f t="shared" si="2"/>
        <v>0</v>
      </c>
      <c r="AB18" s="18">
        <f t="shared" si="2"/>
        <v>0</v>
      </c>
      <c r="AC18" s="18">
        <f t="shared" si="2"/>
        <v>0</v>
      </c>
      <c r="AD18" s="18">
        <f t="shared" si="2"/>
        <v>0</v>
      </c>
      <c r="AE18" s="18">
        <f t="shared" si="2"/>
        <v>3</v>
      </c>
      <c r="AF18" s="18">
        <f t="shared" si="2"/>
        <v>4</v>
      </c>
      <c r="AG18" s="18">
        <f t="shared" si="2"/>
        <v>3</v>
      </c>
      <c r="AH18" s="18">
        <f t="shared" si="2"/>
        <v>4</v>
      </c>
      <c r="AI18" s="18">
        <f t="shared" si="2"/>
        <v>1</v>
      </c>
      <c r="AJ18" s="18">
        <f t="shared" si="2"/>
        <v>2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f>SUM(F18:H18)+((I18-F18-G18)/3)+(E18/3)+(AE18*25)+(AF18*25)+(AG18*15)+(AH18*25)+(AI18*20)+(AJ18*15)</f>
        <v>1134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5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24</v>
      </c>
      <c r="L21" s="18" t="s">
        <v>25</v>
      </c>
      <c r="M21" s="18" t="s">
        <v>26</v>
      </c>
      <c r="N21" s="30" t="s">
        <v>31</v>
      </c>
      <c r="O21" s="24"/>
      <c r="P21" s="39" t="s">
        <v>46</v>
      </c>
      <c r="Q21" s="12"/>
      <c r="R21" s="12"/>
      <c r="S21" s="12"/>
      <c r="T21" s="67"/>
      <c r="U21" s="67"/>
      <c r="V21" s="67"/>
      <c r="W21" s="67"/>
      <c r="X21" s="6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0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17</v>
      </c>
      <c r="C22" s="12"/>
      <c r="D22" s="40"/>
      <c r="E22" s="26">
        <f>PRODUCT(E18)</f>
        <v>193</v>
      </c>
      <c r="F22" s="26">
        <f>PRODUCT(F18)</f>
        <v>25</v>
      </c>
      <c r="G22" s="26">
        <f>PRODUCT(G18)</f>
        <v>249</v>
      </c>
      <c r="H22" s="26">
        <f>PRODUCT(H18)</f>
        <v>215</v>
      </c>
      <c r="I22" s="26">
        <f>PRODUCT(I18)</f>
        <v>906</v>
      </c>
      <c r="J22" s="1"/>
      <c r="K22" s="41">
        <f>PRODUCT((F22+G22)/E22)</f>
        <v>1.4196891191709844</v>
      </c>
      <c r="L22" s="41">
        <f>PRODUCT(H22/E22)</f>
        <v>1.1139896373056994</v>
      </c>
      <c r="M22" s="41">
        <f>PRODUCT(I22/E22)</f>
        <v>4.6943005181347148</v>
      </c>
      <c r="N22" s="29">
        <f>PRODUCT(N18)</f>
        <v>0.61378907282569661</v>
      </c>
      <c r="O22" s="24">
        <f>PRODUCT(O18)</f>
        <v>896.07330001488742</v>
      </c>
      <c r="P22" s="68" t="s">
        <v>47</v>
      </c>
      <c r="Q22" s="69"/>
      <c r="R22" s="70" t="s">
        <v>80</v>
      </c>
      <c r="S22" s="70"/>
      <c r="T22" s="70"/>
      <c r="U22" s="70"/>
      <c r="V22" s="70"/>
      <c r="W22" s="70"/>
      <c r="X22" s="70"/>
      <c r="Y22" s="80" t="s">
        <v>49</v>
      </c>
      <c r="Z22" s="80"/>
      <c r="AA22" s="73" t="s">
        <v>81</v>
      </c>
      <c r="AB22" s="70"/>
      <c r="AC22" s="70"/>
      <c r="AD22" s="80"/>
      <c r="AE22" s="80"/>
      <c r="AF22" s="80"/>
      <c r="AG22" s="80"/>
      <c r="AH22" s="80"/>
      <c r="AI22" s="80"/>
      <c r="AJ22" s="145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2" t="s">
        <v>18</v>
      </c>
      <c r="C23" s="43"/>
      <c r="D23" s="44"/>
      <c r="E23" s="26"/>
      <c r="F23" s="26"/>
      <c r="G23" s="26"/>
      <c r="H23" s="26"/>
      <c r="I23" s="26"/>
      <c r="J23" s="1"/>
      <c r="K23" s="41"/>
      <c r="L23" s="41"/>
      <c r="M23" s="41"/>
      <c r="N23" s="29"/>
      <c r="O23" s="24"/>
      <c r="P23" s="71" t="s">
        <v>118</v>
      </c>
      <c r="Q23" s="72"/>
      <c r="R23" s="73" t="s">
        <v>83</v>
      </c>
      <c r="S23" s="73"/>
      <c r="T23" s="73"/>
      <c r="U23" s="73"/>
      <c r="V23" s="73"/>
      <c r="W23" s="73"/>
      <c r="X23" s="73"/>
      <c r="Y23" s="81" t="s">
        <v>82</v>
      </c>
      <c r="Z23" s="73"/>
      <c r="AA23" s="73" t="s">
        <v>84</v>
      </c>
      <c r="AB23" s="73"/>
      <c r="AC23" s="73"/>
      <c r="AD23" s="81"/>
      <c r="AE23" s="81"/>
      <c r="AF23" s="81"/>
      <c r="AG23" s="81"/>
      <c r="AH23" s="81"/>
      <c r="AI23" s="81"/>
      <c r="AJ23" s="14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5" t="s">
        <v>19</v>
      </c>
      <c r="C24" s="46"/>
      <c r="D24" s="47"/>
      <c r="E24" s="27"/>
      <c r="F24" s="27"/>
      <c r="G24" s="27"/>
      <c r="H24" s="27"/>
      <c r="I24" s="27"/>
      <c r="J24" s="1"/>
      <c r="K24" s="48"/>
      <c r="L24" s="48"/>
      <c r="M24" s="48"/>
      <c r="N24" s="49"/>
      <c r="O24" s="24"/>
      <c r="P24" s="71" t="s">
        <v>119</v>
      </c>
      <c r="Q24" s="72"/>
      <c r="R24" s="73" t="s">
        <v>83</v>
      </c>
      <c r="S24" s="73"/>
      <c r="T24" s="73"/>
      <c r="U24" s="73"/>
      <c r="V24" s="73"/>
      <c r="W24" s="73"/>
      <c r="X24" s="73"/>
      <c r="Y24" s="81" t="s">
        <v>49</v>
      </c>
      <c r="Z24" s="73"/>
      <c r="AA24" s="73" t="s">
        <v>84</v>
      </c>
      <c r="AB24" s="73"/>
      <c r="AC24" s="73"/>
      <c r="AD24" s="81"/>
      <c r="AE24" s="81"/>
      <c r="AF24" s="81"/>
      <c r="AG24" s="81"/>
      <c r="AH24" s="81"/>
      <c r="AI24" s="81"/>
      <c r="AJ24" s="14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20</v>
      </c>
      <c r="C25" s="51"/>
      <c r="D25" s="52"/>
      <c r="E25" s="18">
        <f>SUM(E22:E24)</f>
        <v>193</v>
      </c>
      <c r="F25" s="18">
        <f>SUM(F22:F24)</f>
        <v>25</v>
      </c>
      <c r="G25" s="18">
        <f>SUM(G22:G24)</f>
        <v>249</v>
      </c>
      <c r="H25" s="18">
        <f>SUM(H22:H24)</f>
        <v>215</v>
      </c>
      <c r="I25" s="18">
        <f>SUM(I22:I24)</f>
        <v>906</v>
      </c>
      <c r="J25" s="1"/>
      <c r="K25" s="53">
        <f>PRODUCT((F25+G25)/E25)</f>
        <v>1.4196891191709844</v>
      </c>
      <c r="L25" s="53">
        <f>PRODUCT(H25/E25)</f>
        <v>1.1139896373056994</v>
      </c>
      <c r="M25" s="53">
        <f>PRODUCT(I25/E25)</f>
        <v>4.6943005181347148</v>
      </c>
      <c r="N25" s="30"/>
      <c r="O25" s="24">
        <f>SUM(O22:O24)</f>
        <v>896.07330001488742</v>
      </c>
      <c r="P25" s="74" t="s">
        <v>48</v>
      </c>
      <c r="Q25" s="75"/>
      <c r="R25" s="76" t="s">
        <v>86</v>
      </c>
      <c r="S25" s="76"/>
      <c r="T25" s="76"/>
      <c r="U25" s="76"/>
      <c r="V25" s="76"/>
      <c r="W25" s="76"/>
      <c r="X25" s="76"/>
      <c r="Y25" s="82" t="s">
        <v>85</v>
      </c>
      <c r="Z25" s="76"/>
      <c r="AA25" s="76" t="s">
        <v>87</v>
      </c>
      <c r="AB25" s="76"/>
      <c r="AC25" s="76"/>
      <c r="AD25" s="82"/>
      <c r="AE25" s="82"/>
      <c r="AF25" s="82"/>
      <c r="AG25" s="82"/>
      <c r="AH25" s="82"/>
      <c r="AI25" s="82"/>
      <c r="AJ25" s="147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37"/>
      <c r="Q26" s="1"/>
      <c r="R26" s="1"/>
      <c r="S26" s="24"/>
      <c r="T26" s="24"/>
      <c r="U26" s="1"/>
      <c r="V26" s="37"/>
      <c r="W26" s="1"/>
      <c r="X26" s="1"/>
      <c r="Y26" s="24"/>
      <c r="Z26" s="24"/>
      <c r="AA26" s="54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9" t="s">
        <v>117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48"/>
      <c r="O27" s="11"/>
      <c r="P27" s="12"/>
      <c r="Q27" s="12"/>
      <c r="R27" s="12"/>
      <c r="S27" s="11"/>
      <c r="T27" s="11"/>
      <c r="U27" s="12"/>
      <c r="V27" s="12"/>
      <c r="W27" s="12"/>
      <c r="X27" s="12"/>
      <c r="Y27" s="11"/>
      <c r="Z27" s="11"/>
      <c r="AA27" s="149"/>
      <c r="AB27" s="12"/>
      <c r="AC27" s="12"/>
      <c r="AD27" s="12"/>
      <c r="AE27" s="12"/>
      <c r="AF27" s="12"/>
      <c r="AG27" s="12"/>
      <c r="AH27" s="12"/>
      <c r="AI27" s="12"/>
      <c r="AJ27" s="40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4"/>
      <c r="O28" s="24"/>
      <c r="P28" s="37"/>
      <c r="Q28" s="1"/>
      <c r="R28" s="1"/>
      <c r="S28" s="24"/>
      <c r="T28" s="24"/>
      <c r="U28" s="1"/>
      <c r="V28" s="37"/>
      <c r="W28" s="1"/>
      <c r="X28" s="1"/>
      <c r="Y28" s="24"/>
      <c r="Z28" s="24"/>
      <c r="AA28" s="54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 t="s">
        <v>32</v>
      </c>
      <c r="C29" s="1"/>
      <c r="D29" s="1" t="s">
        <v>44</v>
      </c>
      <c r="E29" s="37"/>
      <c r="F29" s="37"/>
      <c r="G29" s="37"/>
      <c r="H29" s="1"/>
      <c r="I29" s="1"/>
      <c r="J29" s="1"/>
      <c r="K29" s="1"/>
      <c r="L29" s="1"/>
      <c r="M29" s="1"/>
      <c r="N29" s="37"/>
      <c r="O29" s="24"/>
      <c r="P29" s="37"/>
      <c r="Q29" s="1"/>
      <c r="R29" s="1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37"/>
      <c r="C30" s="37"/>
      <c r="D30" s="37"/>
      <c r="E30" s="37"/>
      <c r="F30" s="37"/>
      <c r="G30" s="37"/>
      <c r="H30" s="1"/>
      <c r="I30" s="1"/>
      <c r="J30" s="1"/>
      <c r="K30" s="1"/>
      <c r="L30" s="1"/>
      <c r="M30" s="1"/>
      <c r="N30" s="37"/>
      <c r="O30" s="24"/>
      <c r="P30" s="37"/>
      <c r="Q30" s="1"/>
      <c r="R30" s="1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7"/>
      <c r="C31" s="37"/>
      <c r="D31" s="37"/>
      <c r="E31" s="37"/>
      <c r="F31" s="37"/>
      <c r="G31" s="37"/>
      <c r="H31" s="1"/>
      <c r="I31" s="1"/>
      <c r="J31" s="1"/>
      <c r="K31" s="1"/>
      <c r="L31" s="1"/>
      <c r="M31" s="1"/>
      <c r="N31" s="37"/>
      <c r="O31" s="24"/>
      <c r="P31" s="54"/>
      <c r="Q31" s="54"/>
      <c r="R31" s="54"/>
      <c r="S31" s="54"/>
      <c r="T31" s="5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37"/>
      <c r="C32" s="37"/>
      <c r="D32" s="37"/>
      <c r="E32" s="37"/>
      <c r="F32" s="37"/>
      <c r="G32" s="37"/>
      <c r="H32" s="1"/>
      <c r="I32" s="1"/>
      <c r="J32" s="1"/>
      <c r="K32" s="1"/>
      <c r="L32" s="1"/>
      <c r="M32" s="1"/>
      <c r="N32" s="37"/>
      <c r="O32" s="24"/>
      <c r="P32" s="54"/>
      <c r="Q32" s="54"/>
      <c r="R32" s="54"/>
      <c r="S32" s="54"/>
      <c r="T32" s="5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">
      <c r="A33" s="1"/>
      <c r="B33" s="37"/>
      <c r="C33" s="37"/>
      <c r="D33" s="37"/>
      <c r="E33" s="37"/>
      <c r="F33" s="37"/>
      <c r="G33" s="37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37"/>
      <c r="C34" s="37"/>
      <c r="D34" s="37"/>
      <c r="E34" s="37"/>
      <c r="F34" s="37"/>
      <c r="G34" s="37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">
      <c r="A35" s="1"/>
      <c r="B35" s="37"/>
      <c r="C35" s="37"/>
      <c r="D35" s="37"/>
      <c r="E35" s="37"/>
      <c r="F35" s="37"/>
      <c r="G35" s="37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54"/>
      <c r="AC42" s="24"/>
      <c r="AD42" s="24"/>
      <c r="AE42" s="24"/>
      <c r="AF42" s="24"/>
      <c r="AG42" s="24"/>
      <c r="AH42" s="24"/>
      <c r="AI42" s="24"/>
      <c r="AJ42" s="24"/>
      <c r="AK42" s="8"/>
      <c r="AL42" s="56"/>
      <c r="AM42" s="56"/>
      <c r="AN42" s="56"/>
      <c r="AO42" s="56"/>
      <c r="AP42" s="56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54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54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54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77" customWidth="1"/>
    <col min="4" max="4" width="10.5703125" style="117" customWidth="1"/>
    <col min="5" max="5" width="10.28515625" style="117" customWidth="1"/>
    <col min="6" max="6" width="0.7109375" style="36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160" customWidth="1"/>
    <col min="22" max="22" width="11" style="77" customWidth="1"/>
    <col min="23" max="23" width="24.140625" style="117" customWidth="1"/>
    <col min="24" max="24" width="9.42578125" style="77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8" t="s">
        <v>90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50"/>
      <c r="R1" s="150"/>
      <c r="S1" s="150"/>
      <c r="T1" s="150"/>
      <c r="U1" s="150"/>
      <c r="V1" s="83"/>
      <c r="W1" s="84"/>
      <c r="X1" s="85"/>
      <c r="Y1" s="86"/>
      <c r="Z1" s="86"/>
      <c r="AA1" s="86"/>
      <c r="AB1" s="86"/>
      <c r="AC1" s="86"/>
      <c r="AD1" s="86"/>
    </row>
    <row r="2" spans="1:32" x14ac:dyDescent="0.25">
      <c r="A2" s="8"/>
      <c r="B2" s="10" t="s">
        <v>52</v>
      </c>
      <c r="C2" s="87" t="s">
        <v>39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51"/>
      <c r="R2" s="151"/>
      <c r="S2" s="151"/>
      <c r="T2" s="151"/>
      <c r="U2" s="151"/>
      <c r="V2" s="11"/>
      <c r="W2" s="87"/>
      <c r="X2" s="79"/>
      <c r="Y2" s="86"/>
      <c r="Z2" s="86"/>
      <c r="AA2" s="86"/>
      <c r="AB2" s="86"/>
      <c r="AC2" s="86"/>
      <c r="AD2" s="86"/>
    </row>
    <row r="3" spans="1:32" x14ac:dyDescent="0.25">
      <c r="A3" s="8"/>
      <c r="B3" s="89" t="s">
        <v>89</v>
      </c>
      <c r="C3" s="22" t="s">
        <v>53</v>
      </c>
      <c r="D3" s="90" t="s">
        <v>54</v>
      </c>
      <c r="E3" s="91" t="s">
        <v>1</v>
      </c>
      <c r="F3" s="24"/>
      <c r="G3" s="92" t="s">
        <v>55</v>
      </c>
      <c r="H3" s="93" t="s">
        <v>56</v>
      </c>
      <c r="I3" s="93" t="s">
        <v>29</v>
      </c>
      <c r="J3" s="17" t="s">
        <v>57</v>
      </c>
      <c r="K3" s="94" t="s">
        <v>58</v>
      </c>
      <c r="L3" s="94" t="s">
        <v>59</v>
      </c>
      <c r="M3" s="92" t="s">
        <v>60</v>
      </c>
      <c r="N3" s="92" t="s">
        <v>28</v>
      </c>
      <c r="O3" s="93" t="s">
        <v>61</v>
      </c>
      <c r="P3" s="92" t="s">
        <v>56</v>
      </c>
      <c r="Q3" s="152" t="s">
        <v>3</v>
      </c>
      <c r="R3" s="152">
        <v>1</v>
      </c>
      <c r="S3" s="152">
        <v>2</v>
      </c>
      <c r="T3" s="152">
        <v>3</v>
      </c>
      <c r="U3" s="152" t="s">
        <v>62</v>
      </c>
      <c r="V3" s="17" t="s">
        <v>21</v>
      </c>
      <c r="W3" s="16" t="s">
        <v>63</v>
      </c>
      <c r="X3" s="16" t="s">
        <v>64</v>
      </c>
      <c r="Y3" s="86"/>
      <c r="Z3" s="86"/>
      <c r="AA3" s="86"/>
      <c r="AB3" s="86"/>
      <c r="AC3" s="86"/>
      <c r="AD3" s="86"/>
    </row>
    <row r="4" spans="1:32" x14ac:dyDescent="0.25">
      <c r="A4" s="119"/>
      <c r="B4" s="129" t="s">
        <v>67</v>
      </c>
      <c r="C4" s="120" t="s">
        <v>68</v>
      </c>
      <c r="D4" s="121" t="s">
        <v>69</v>
      </c>
      <c r="E4" s="122" t="s">
        <v>34</v>
      </c>
      <c r="F4" s="179"/>
      <c r="G4" s="123"/>
      <c r="H4" s="124"/>
      <c r="I4" s="124">
        <v>1</v>
      </c>
      <c r="J4" s="125"/>
      <c r="K4" s="125" t="s">
        <v>88</v>
      </c>
      <c r="L4" s="125"/>
      <c r="M4" s="125">
        <v>1</v>
      </c>
      <c r="N4" s="123"/>
      <c r="O4" s="124"/>
      <c r="P4" s="123"/>
      <c r="Q4" s="153" t="s">
        <v>124</v>
      </c>
      <c r="R4" s="153"/>
      <c r="S4" s="153" t="s">
        <v>124</v>
      </c>
      <c r="T4" s="153"/>
      <c r="U4" s="153"/>
      <c r="V4" s="126">
        <v>1</v>
      </c>
      <c r="W4" s="120" t="s">
        <v>70</v>
      </c>
      <c r="X4" s="127" t="s">
        <v>71</v>
      </c>
      <c r="Y4" s="86"/>
      <c r="Z4" s="86"/>
      <c r="AA4" s="86"/>
      <c r="AB4" s="86"/>
      <c r="AC4" s="86"/>
      <c r="AD4" s="86"/>
    </row>
    <row r="5" spans="1:32" x14ac:dyDescent="0.25">
      <c r="A5" s="119"/>
      <c r="B5" s="129" t="s">
        <v>72</v>
      </c>
      <c r="C5" s="120" t="s">
        <v>73</v>
      </c>
      <c r="D5" s="121" t="s">
        <v>69</v>
      </c>
      <c r="E5" s="122" t="s">
        <v>34</v>
      </c>
      <c r="F5" s="179"/>
      <c r="G5" s="123"/>
      <c r="H5" s="124"/>
      <c r="I5" s="124">
        <v>1</v>
      </c>
      <c r="J5" s="125"/>
      <c r="K5" s="125" t="s">
        <v>88</v>
      </c>
      <c r="L5" s="125"/>
      <c r="M5" s="125">
        <v>1</v>
      </c>
      <c r="N5" s="123"/>
      <c r="O5" s="124"/>
      <c r="P5" s="123"/>
      <c r="Q5" s="153" t="s">
        <v>129</v>
      </c>
      <c r="R5" s="153" t="s">
        <v>122</v>
      </c>
      <c r="S5" s="153"/>
      <c r="T5" s="153"/>
      <c r="U5" s="153" t="s">
        <v>122</v>
      </c>
      <c r="V5" s="126">
        <v>0</v>
      </c>
      <c r="W5" s="120" t="s">
        <v>70</v>
      </c>
      <c r="X5" s="127" t="s">
        <v>74</v>
      </c>
      <c r="Y5" s="86"/>
      <c r="Z5" s="86"/>
      <c r="AA5" s="86"/>
      <c r="AB5" s="86"/>
      <c r="AC5" s="86"/>
      <c r="AD5" s="86"/>
    </row>
    <row r="6" spans="1:32" x14ac:dyDescent="0.25">
      <c r="A6" s="119"/>
      <c r="B6" s="129" t="s">
        <v>75</v>
      </c>
      <c r="C6" s="120" t="s">
        <v>76</v>
      </c>
      <c r="D6" s="121" t="s">
        <v>69</v>
      </c>
      <c r="E6" s="122" t="s">
        <v>34</v>
      </c>
      <c r="F6" s="179"/>
      <c r="G6" s="123">
        <v>1</v>
      </c>
      <c r="H6" s="124"/>
      <c r="I6" s="123"/>
      <c r="J6" s="125" t="s">
        <v>65</v>
      </c>
      <c r="K6" s="125">
        <v>5</v>
      </c>
      <c r="L6" s="125"/>
      <c r="M6" s="125">
        <v>1</v>
      </c>
      <c r="N6" s="123"/>
      <c r="O6" s="124"/>
      <c r="P6" s="123"/>
      <c r="Q6" s="153" t="s">
        <v>130</v>
      </c>
      <c r="R6" s="153" t="s">
        <v>122</v>
      </c>
      <c r="S6" s="153" t="s">
        <v>122</v>
      </c>
      <c r="T6" s="153" t="s">
        <v>124</v>
      </c>
      <c r="U6" s="153" t="s">
        <v>131</v>
      </c>
      <c r="V6" s="126">
        <v>0.16666666666666666</v>
      </c>
      <c r="W6" s="120" t="s">
        <v>77</v>
      </c>
      <c r="X6" s="127" t="s">
        <v>78</v>
      </c>
      <c r="Y6" s="86"/>
      <c r="Z6" s="86"/>
      <c r="AA6" s="86"/>
      <c r="AB6" s="86"/>
      <c r="AC6" s="86"/>
      <c r="AD6" s="86"/>
    </row>
    <row r="7" spans="1:32" x14ac:dyDescent="0.25">
      <c r="A7" s="23"/>
      <c r="B7" s="22" t="s">
        <v>9</v>
      </c>
      <c r="C7" s="17"/>
      <c r="D7" s="16"/>
      <c r="E7" s="95"/>
      <c r="F7" s="96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" si="0">SUM(M4:M6)</f>
        <v>3</v>
      </c>
      <c r="N7" s="18"/>
      <c r="O7" s="18"/>
      <c r="P7" s="18"/>
      <c r="Q7" s="98" t="s">
        <v>132</v>
      </c>
      <c r="R7" s="98" t="s">
        <v>129</v>
      </c>
      <c r="S7" s="98" t="s">
        <v>121</v>
      </c>
      <c r="T7" s="98" t="s">
        <v>124</v>
      </c>
      <c r="U7" s="98" t="s">
        <v>133</v>
      </c>
      <c r="V7" s="30">
        <v>0.222</v>
      </c>
      <c r="W7" s="97"/>
      <c r="X7" s="98"/>
      <c r="Y7" s="86"/>
      <c r="Z7" s="86"/>
      <c r="AA7" s="86"/>
      <c r="AB7" s="86"/>
      <c r="AC7" s="86"/>
      <c r="AD7" s="86"/>
    </row>
    <row r="8" spans="1:32" x14ac:dyDescent="0.25">
      <c r="A8" s="23"/>
      <c r="B8" s="99" t="s">
        <v>66</v>
      </c>
      <c r="C8" s="100" t="s">
        <v>79</v>
      </c>
      <c r="D8" s="101"/>
      <c r="E8" s="102"/>
      <c r="F8" s="103"/>
      <c r="G8" s="104"/>
      <c r="H8" s="104"/>
      <c r="I8" s="104"/>
      <c r="J8" s="105"/>
      <c r="K8" s="105"/>
      <c r="L8" s="105"/>
      <c r="M8" s="104"/>
      <c r="N8" s="104"/>
      <c r="O8" s="104"/>
      <c r="P8" s="104"/>
      <c r="Q8" s="154"/>
      <c r="R8" s="154"/>
      <c r="S8" s="154"/>
      <c r="T8" s="154"/>
      <c r="U8" s="154"/>
      <c r="V8" s="104"/>
      <c r="W8" s="101"/>
      <c r="X8" s="106"/>
      <c r="Y8" s="86"/>
      <c r="Z8" s="86"/>
      <c r="AA8" s="86"/>
      <c r="AB8" s="86"/>
      <c r="AC8" s="86"/>
      <c r="AD8" s="86"/>
    </row>
    <row r="9" spans="1:32" x14ac:dyDescent="0.25">
      <c r="A9" s="23"/>
      <c r="B9" s="107"/>
      <c r="C9" s="108"/>
      <c r="D9" s="108"/>
      <c r="E9" s="109"/>
      <c r="F9" s="109"/>
      <c r="G9" s="110"/>
      <c r="H9" s="111"/>
      <c r="I9" s="109"/>
      <c r="J9" s="111"/>
      <c r="K9" s="111"/>
      <c r="L9" s="111"/>
      <c r="M9" s="111"/>
      <c r="N9" s="111"/>
      <c r="O9" s="111"/>
      <c r="P9" s="111"/>
      <c r="Q9" s="155"/>
      <c r="R9" s="155"/>
      <c r="S9" s="155"/>
      <c r="T9" s="155"/>
      <c r="U9" s="155"/>
      <c r="V9" s="111"/>
      <c r="W9" s="111"/>
      <c r="X9" s="112"/>
      <c r="Y9" s="86"/>
      <c r="Z9" s="86"/>
      <c r="AA9" s="86"/>
      <c r="AB9" s="86"/>
      <c r="AC9" s="86"/>
      <c r="AD9" s="86"/>
    </row>
    <row r="10" spans="1:32" x14ac:dyDescent="0.25">
      <c r="A10" s="8"/>
      <c r="B10" s="89" t="s">
        <v>91</v>
      </c>
      <c r="C10" s="22" t="s">
        <v>53</v>
      </c>
      <c r="D10" s="90" t="s">
        <v>54</v>
      </c>
      <c r="E10" s="91" t="s">
        <v>1</v>
      </c>
      <c r="F10" s="24"/>
      <c r="G10" s="92" t="s">
        <v>55</v>
      </c>
      <c r="H10" s="93" t="s">
        <v>56</v>
      </c>
      <c r="I10" s="93" t="s">
        <v>29</v>
      </c>
      <c r="J10" s="17" t="s">
        <v>57</v>
      </c>
      <c r="K10" s="94" t="s">
        <v>58</v>
      </c>
      <c r="L10" s="94" t="s">
        <v>59</v>
      </c>
      <c r="M10" s="92" t="s">
        <v>60</v>
      </c>
      <c r="N10" s="92" t="s">
        <v>28</v>
      </c>
      <c r="O10" s="93" t="s">
        <v>61</v>
      </c>
      <c r="P10" s="92" t="s">
        <v>56</v>
      </c>
      <c r="Q10" s="152" t="s">
        <v>3</v>
      </c>
      <c r="R10" s="152">
        <v>1</v>
      </c>
      <c r="S10" s="152">
        <v>2</v>
      </c>
      <c r="T10" s="152">
        <v>3</v>
      </c>
      <c r="U10" s="152" t="s">
        <v>62</v>
      </c>
      <c r="V10" s="17" t="s">
        <v>21</v>
      </c>
      <c r="W10" s="16" t="s">
        <v>63</v>
      </c>
      <c r="X10" s="16" t="s">
        <v>64</v>
      </c>
      <c r="Y10" s="86"/>
      <c r="Z10" s="86"/>
      <c r="AA10" s="86"/>
      <c r="AB10" s="86"/>
      <c r="AC10" s="86"/>
      <c r="AD10" s="86"/>
    </row>
    <row r="11" spans="1:32" x14ac:dyDescent="0.25">
      <c r="A11" s="8"/>
      <c r="B11" s="121" t="s">
        <v>98</v>
      </c>
      <c r="C11" s="120" t="s">
        <v>99</v>
      </c>
      <c r="D11" s="121" t="s">
        <v>69</v>
      </c>
      <c r="E11" s="122" t="s">
        <v>34</v>
      </c>
      <c r="F11" s="141"/>
      <c r="G11" s="123"/>
      <c r="H11" s="124"/>
      <c r="I11" s="123">
        <v>1</v>
      </c>
      <c r="J11" s="125" t="s">
        <v>100</v>
      </c>
      <c r="K11" s="125">
        <v>3</v>
      </c>
      <c r="L11" s="123"/>
      <c r="M11" s="125">
        <v>1</v>
      </c>
      <c r="N11" s="123"/>
      <c r="O11" s="124"/>
      <c r="P11" s="123">
        <v>1</v>
      </c>
      <c r="Q11" s="153" t="s">
        <v>120</v>
      </c>
      <c r="R11" s="153" t="s">
        <v>121</v>
      </c>
      <c r="S11" s="153" t="s">
        <v>121</v>
      </c>
      <c r="T11" s="153" t="s">
        <v>122</v>
      </c>
      <c r="U11" s="153"/>
      <c r="V11" s="126">
        <v>0.4</v>
      </c>
      <c r="W11" s="130" t="s">
        <v>101</v>
      </c>
      <c r="X11" s="123">
        <v>280</v>
      </c>
      <c r="Y11" s="86"/>
      <c r="Z11" s="86"/>
      <c r="AA11" s="86"/>
      <c r="AB11" s="86"/>
      <c r="AC11" s="86"/>
      <c r="AD11" s="86"/>
    </row>
    <row r="12" spans="1:32" x14ac:dyDescent="0.25">
      <c r="A12" s="8"/>
      <c r="B12" s="129" t="s">
        <v>102</v>
      </c>
      <c r="C12" s="120" t="s">
        <v>97</v>
      </c>
      <c r="D12" s="121" t="s">
        <v>69</v>
      </c>
      <c r="E12" s="122" t="s">
        <v>34</v>
      </c>
      <c r="F12" s="141"/>
      <c r="G12" s="123"/>
      <c r="H12" s="124"/>
      <c r="I12" s="124">
        <v>1</v>
      </c>
      <c r="J12" s="125"/>
      <c r="K12" s="125"/>
      <c r="L12" s="125"/>
      <c r="M12" s="125">
        <v>1</v>
      </c>
      <c r="N12" s="123"/>
      <c r="O12" s="124"/>
      <c r="P12" s="123">
        <v>1</v>
      </c>
      <c r="Q12" s="153"/>
      <c r="R12" s="153"/>
      <c r="S12" s="153"/>
      <c r="T12" s="153"/>
      <c r="U12" s="153"/>
      <c r="V12" s="126"/>
      <c r="W12" s="130" t="s">
        <v>103</v>
      </c>
      <c r="X12" s="123">
        <v>200</v>
      </c>
      <c r="Y12" s="86"/>
      <c r="Z12" s="86"/>
      <c r="AA12" s="86"/>
      <c r="AB12" s="86"/>
      <c r="AC12" s="86"/>
      <c r="AD12" s="86"/>
    </row>
    <row r="13" spans="1:32" x14ac:dyDescent="0.25">
      <c r="A13" s="23"/>
      <c r="B13" s="22" t="s">
        <v>9</v>
      </c>
      <c r="C13" s="17"/>
      <c r="D13" s="16"/>
      <c r="E13" s="95"/>
      <c r="F13" s="96"/>
      <c r="G13" s="18"/>
      <c r="H13" s="18"/>
      <c r="I13" s="18">
        <f>SUM(I10:I12)</f>
        <v>2</v>
      </c>
      <c r="J13" s="17"/>
      <c r="K13" s="17"/>
      <c r="L13" s="17"/>
      <c r="M13" s="18">
        <f t="shared" ref="M13" si="1">SUM(M10:M12)</f>
        <v>2</v>
      </c>
      <c r="N13" s="18"/>
      <c r="O13" s="18"/>
      <c r="P13" s="18">
        <v>2</v>
      </c>
      <c r="Q13" s="98" t="s">
        <v>120</v>
      </c>
      <c r="R13" s="98" t="s">
        <v>121</v>
      </c>
      <c r="S13" s="98" t="s">
        <v>121</v>
      </c>
      <c r="T13" s="98" t="s">
        <v>122</v>
      </c>
      <c r="U13" s="98"/>
      <c r="V13" s="30">
        <v>0.4</v>
      </c>
      <c r="W13" s="97"/>
      <c r="X13" s="98"/>
      <c r="Y13" s="86"/>
      <c r="Z13" s="86"/>
      <c r="AA13" s="86"/>
      <c r="AB13" s="86"/>
      <c r="AC13" s="86"/>
      <c r="AD13" s="86"/>
    </row>
    <row r="14" spans="1:32" x14ac:dyDescent="0.25">
      <c r="A14" s="23"/>
      <c r="B14" s="107"/>
      <c r="C14" s="108"/>
      <c r="D14" s="108"/>
      <c r="E14" s="131"/>
      <c r="F14" s="131"/>
      <c r="G14" s="110"/>
      <c r="H14" s="111"/>
      <c r="I14" s="109"/>
      <c r="J14" s="111"/>
      <c r="K14" s="109"/>
      <c r="L14" s="111"/>
      <c r="M14" s="109"/>
      <c r="N14" s="109"/>
      <c r="O14" s="109"/>
      <c r="P14" s="109"/>
      <c r="Q14" s="156"/>
      <c r="R14" s="156"/>
      <c r="S14" s="156"/>
      <c r="T14" s="156"/>
      <c r="U14" s="156"/>
      <c r="V14" s="109"/>
      <c r="W14" s="109"/>
      <c r="X14" s="112"/>
      <c r="Y14" s="86"/>
      <c r="Z14" s="86"/>
      <c r="AA14" s="86"/>
      <c r="AB14" s="86"/>
      <c r="AC14" s="86"/>
      <c r="AD14" s="86"/>
    </row>
    <row r="15" spans="1:32" s="115" customFormat="1" ht="18.75" customHeight="1" x14ac:dyDescent="0.2">
      <c r="A15" s="8"/>
      <c r="B15" s="132" t="s">
        <v>92</v>
      </c>
      <c r="C15" s="83"/>
      <c r="D15" s="84"/>
      <c r="E15" s="84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150"/>
      <c r="R15" s="150"/>
      <c r="S15" s="150"/>
      <c r="T15" s="150"/>
      <c r="U15" s="150"/>
      <c r="V15" s="83"/>
      <c r="W15" s="84"/>
      <c r="X15" s="85"/>
      <c r="Y15" s="24"/>
      <c r="Z15" s="24"/>
      <c r="AA15" s="24"/>
      <c r="AB15" s="24"/>
      <c r="AC15" s="24"/>
      <c r="AD15" s="24"/>
      <c r="AE15" s="24"/>
      <c r="AF15" s="24"/>
    </row>
    <row r="16" spans="1:32" s="133" customFormat="1" ht="15" customHeight="1" x14ac:dyDescent="0.2">
      <c r="A16" s="23"/>
      <c r="B16" s="89" t="s">
        <v>89</v>
      </c>
      <c r="C16" s="22" t="s">
        <v>93</v>
      </c>
      <c r="D16" s="90" t="s">
        <v>54</v>
      </c>
      <c r="E16" s="91" t="s">
        <v>1</v>
      </c>
      <c r="F16" s="37"/>
      <c r="G16" s="92" t="s">
        <v>55</v>
      </c>
      <c r="H16" s="93" t="s">
        <v>56</v>
      </c>
      <c r="I16" s="93" t="s">
        <v>29</v>
      </c>
      <c r="J16" s="17" t="s">
        <v>57</v>
      </c>
      <c r="K16" s="94" t="s">
        <v>58</v>
      </c>
      <c r="L16" s="94" t="s">
        <v>59</v>
      </c>
      <c r="M16" s="92" t="s">
        <v>60</v>
      </c>
      <c r="N16" s="92" t="s">
        <v>28</v>
      </c>
      <c r="O16" s="93" t="s">
        <v>61</v>
      </c>
      <c r="P16" s="92" t="s">
        <v>56</v>
      </c>
      <c r="Q16" s="152" t="s">
        <v>3</v>
      </c>
      <c r="R16" s="152">
        <v>1</v>
      </c>
      <c r="S16" s="152">
        <v>2</v>
      </c>
      <c r="T16" s="152">
        <v>3</v>
      </c>
      <c r="U16" s="152" t="s">
        <v>62</v>
      </c>
      <c r="V16" s="17" t="s">
        <v>94</v>
      </c>
      <c r="W16" s="16" t="s">
        <v>63</v>
      </c>
      <c r="X16" s="16" t="s">
        <v>64</v>
      </c>
      <c r="Y16" s="24"/>
      <c r="Z16" s="24"/>
      <c r="AA16" s="24"/>
      <c r="AB16" s="24"/>
      <c r="AC16" s="24"/>
      <c r="AD16" s="24"/>
      <c r="AE16" s="24"/>
      <c r="AF16" s="24"/>
    </row>
    <row r="17" spans="1:32" s="133" customFormat="1" ht="15" customHeight="1" x14ac:dyDescent="0.2">
      <c r="A17" s="23"/>
      <c r="B17" s="142" t="s">
        <v>104</v>
      </c>
      <c r="C17" s="143" t="s">
        <v>105</v>
      </c>
      <c r="D17" s="135" t="s">
        <v>96</v>
      </c>
      <c r="E17" s="161" t="s">
        <v>34</v>
      </c>
      <c r="F17" s="162"/>
      <c r="G17" s="163"/>
      <c r="H17" s="164"/>
      <c r="I17" s="164">
        <v>1</v>
      </c>
      <c r="J17" s="165"/>
      <c r="K17" s="166" t="s">
        <v>116</v>
      </c>
      <c r="L17" s="167" t="s">
        <v>106</v>
      </c>
      <c r="M17" s="167">
        <v>1</v>
      </c>
      <c r="N17" s="168"/>
      <c r="O17" s="169">
        <v>2</v>
      </c>
      <c r="P17" s="27">
        <v>1</v>
      </c>
      <c r="Q17" s="170" t="s">
        <v>123</v>
      </c>
      <c r="R17" s="170" t="s">
        <v>124</v>
      </c>
      <c r="S17" s="170" t="s">
        <v>124</v>
      </c>
      <c r="T17" s="170"/>
      <c r="U17" s="170" t="s">
        <v>125</v>
      </c>
      <c r="V17" s="144">
        <v>0.8</v>
      </c>
      <c r="W17" s="142" t="s">
        <v>107</v>
      </c>
      <c r="X17" s="27">
        <v>843</v>
      </c>
      <c r="Y17" s="24"/>
      <c r="Z17" s="24"/>
      <c r="AA17" s="24"/>
      <c r="AB17" s="24"/>
      <c r="AC17" s="24"/>
      <c r="AD17" s="24"/>
      <c r="AE17" s="24"/>
      <c r="AF17" s="24"/>
    </row>
    <row r="18" spans="1:32" s="133" customFormat="1" ht="15" customHeight="1" x14ac:dyDescent="0.2">
      <c r="A18" s="23"/>
      <c r="B18" s="129" t="s">
        <v>114</v>
      </c>
      <c r="C18" s="120" t="s">
        <v>126</v>
      </c>
      <c r="D18" s="121" t="s">
        <v>95</v>
      </c>
      <c r="E18" s="171" t="s">
        <v>34</v>
      </c>
      <c r="F18" s="162"/>
      <c r="G18" s="172"/>
      <c r="H18" s="153"/>
      <c r="I18" s="173">
        <v>1</v>
      </c>
      <c r="J18" s="125"/>
      <c r="K18" s="174" t="s">
        <v>116</v>
      </c>
      <c r="L18" s="175"/>
      <c r="M18" s="176">
        <v>1</v>
      </c>
      <c r="N18" s="134"/>
      <c r="O18" s="177"/>
      <c r="P18" s="134"/>
      <c r="Q18" s="153" t="s">
        <v>124</v>
      </c>
      <c r="R18" s="153"/>
      <c r="S18" s="153" t="s">
        <v>124</v>
      </c>
      <c r="T18" s="153"/>
      <c r="U18" s="153"/>
      <c r="V18" s="178">
        <v>1</v>
      </c>
      <c r="W18" s="120" t="s">
        <v>110</v>
      </c>
      <c r="X18" s="123">
        <v>725</v>
      </c>
      <c r="Y18" s="24"/>
      <c r="Z18" s="24"/>
      <c r="AA18" s="24"/>
      <c r="AB18" s="24"/>
      <c r="AC18" s="24"/>
      <c r="AD18" s="24"/>
      <c r="AE18" s="24"/>
      <c r="AF18" s="24"/>
    </row>
    <row r="19" spans="1:32" s="133" customFormat="1" ht="15" customHeight="1" x14ac:dyDescent="0.2">
      <c r="A19" s="23"/>
      <c r="B19" s="142" t="s">
        <v>108</v>
      </c>
      <c r="C19" s="143" t="s">
        <v>109</v>
      </c>
      <c r="D19" s="135" t="s">
        <v>96</v>
      </c>
      <c r="E19" s="161" t="s">
        <v>34</v>
      </c>
      <c r="F19" s="162"/>
      <c r="G19" s="163">
        <v>1</v>
      </c>
      <c r="H19" s="164"/>
      <c r="I19" s="164"/>
      <c r="J19" s="165" t="s">
        <v>65</v>
      </c>
      <c r="K19" s="166">
        <v>4</v>
      </c>
      <c r="L19" s="167"/>
      <c r="M19" s="167">
        <v>1</v>
      </c>
      <c r="N19" s="168"/>
      <c r="O19" s="169"/>
      <c r="P19" s="27"/>
      <c r="Q19" s="170" t="s">
        <v>125</v>
      </c>
      <c r="R19" s="170" t="s">
        <v>125</v>
      </c>
      <c r="S19" s="170"/>
      <c r="T19" s="170"/>
      <c r="U19" s="170"/>
      <c r="V19" s="144">
        <v>0.66666666666666663</v>
      </c>
      <c r="W19" s="142" t="s">
        <v>110</v>
      </c>
      <c r="X19" s="27">
        <v>350</v>
      </c>
      <c r="Y19" s="24"/>
      <c r="Z19" s="24"/>
      <c r="AA19" s="24"/>
      <c r="AB19" s="24"/>
      <c r="AC19" s="24"/>
      <c r="AD19" s="24"/>
      <c r="AE19" s="24"/>
      <c r="AF19" s="24"/>
    </row>
    <row r="20" spans="1:32" s="133" customFormat="1" ht="15" customHeight="1" x14ac:dyDescent="0.2">
      <c r="A20" s="23"/>
      <c r="B20" s="129" t="s">
        <v>111</v>
      </c>
      <c r="C20" s="120" t="s">
        <v>112</v>
      </c>
      <c r="D20" s="121" t="s">
        <v>95</v>
      </c>
      <c r="E20" s="171" t="s">
        <v>34</v>
      </c>
      <c r="F20" s="162"/>
      <c r="G20" s="172">
        <v>1</v>
      </c>
      <c r="H20" s="153"/>
      <c r="I20" s="173"/>
      <c r="J20" s="125" t="s">
        <v>65</v>
      </c>
      <c r="K20" s="174">
        <v>5</v>
      </c>
      <c r="L20" s="175"/>
      <c r="M20" s="176">
        <v>1</v>
      </c>
      <c r="N20" s="134"/>
      <c r="O20" s="177"/>
      <c r="P20" s="134"/>
      <c r="Q20" s="153" t="s">
        <v>127</v>
      </c>
      <c r="R20" s="153" t="s">
        <v>122</v>
      </c>
      <c r="S20" s="153"/>
      <c r="T20" s="153" t="s">
        <v>128</v>
      </c>
      <c r="U20" s="153" t="s">
        <v>122</v>
      </c>
      <c r="V20" s="178">
        <v>0.2</v>
      </c>
      <c r="W20" s="120" t="s">
        <v>113</v>
      </c>
      <c r="X20" s="123">
        <v>643</v>
      </c>
      <c r="Y20" s="24"/>
      <c r="Z20" s="24"/>
      <c r="AA20" s="24"/>
      <c r="AB20" s="24"/>
      <c r="AC20" s="24"/>
      <c r="AD20" s="24"/>
      <c r="AE20" s="24"/>
      <c r="AF20" s="24"/>
    </row>
    <row r="21" spans="1:32" s="133" customFormat="1" ht="15" customHeight="1" x14ac:dyDescent="0.2">
      <c r="A21" s="8"/>
      <c r="B21" s="22" t="s">
        <v>9</v>
      </c>
      <c r="C21" s="17"/>
      <c r="D21" s="16"/>
      <c r="E21" s="95"/>
      <c r="F21" s="37"/>
      <c r="G21" s="18">
        <f>SUM(G17:G20)</f>
        <v>2</v>
      </c>
      <c r="H21" s="18"/>
      <c r="I21" s="18">
        <f>SUM(I17:I20)</f>
        <v>2</v>
      </c>
      <c r="J21" s="17"/>
      <c r="K21" s="17"/>
      <c r="L21" s="17"/>
      <c r="M21" s="18">
        <f>SUM(M17:M20)</f>
        <v>4</v>
      </c>
      <c r="N21" s="18"/>
      <c r="O21" s="18">
        <f>SUM(O17:O20)</f>
        <v>2</v>
      </c>
      <c r="P21" s="18">
        <f>SUM(P17:P20)</f>
        <v>1</v>
      </c>
      <c r="Q21" s="98" t="s">
        <v>134</v>
      </c>
      <c r="R21" s="98" t="s">
        <v>137</v>
      </c>
      <c r="S21" s="98" t="s">
        <v>136</v>
      </c>
      <c r="T21" s="98" t="s">
        <v>128</v>
      </c>
      <c r="U21" s="98" t="s">
        <v>135</v>
      </c>
      <c r="V21" s="30">
        <v>0.57099999999999995</v>
      </c>
      <c r="W21" s="97"/>
      <c r="X21" s="98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136" t="s">
        <v>66</v>
      </c>
      <c r="C22" s="137" t="s">
        <v>115</v>
      </c>
      <c r="D22" s="138"/>
      <c r="E22" s="105"/>
      <c r="F22" s="104"/>
      <c r="G22" s="139"/>
      <c r="H22" s="105"/>
      <c r="I22" s="101"/>
      <c r="J22" s="105"/>
      <c r="K22" s="105"/>
      <c r="L22" s="105"/>
      <c r="M22" s="105"/>
      <c r="N22" s="105"/>
      <c r="O22" s="105"/>
      <c r="P22" s="105"/>
      <c r="Q22" s="157"/>
      <c r="R22" s="158"/>
      <c r="S22" s="157"/>
      <c r="T22" s="157"/>
      <c r="U22" s="157"/>
      <c r="V22" s="105"/>
      <c r="W22" s="137"/>
      <c r="X22" s="106"/>
      <c r="Y22" s="86"/>
      <c r="Z22" s="86"/>
      <c r="AA22" s="86"/>
      <c r="AB22" s="86"/>
      <c r="AC22" s="86"/>
      <c r="AD22" s="86"/>
    </row>
    <row r="23" spans="1:32" x14ac:dyDescent="0.25">
      <c r="A23" s="23"/>
      <c r="B23" s="140"/>
      <c r="C23" s="109"/>
      <c r="D23" s="108"/>
      <c r="E23" s="131"/>
      <c r="F23" s="131"/>
      <c r="G23" s="109"/>
      <c r="H23" s="111"/>
      <c r="I23" s="111"/>
      <c r="J23" s="111"/>
      <c r="K23" s="111"/>
      <c r="L23" s="111"/>
      <c r="M23" s="109"/>
      <c r="N23" s="111"/>
      <c r="O23" s="111"/>
      <c r="P23" s="111"/>
      <c r="Q23" s="155"/>
      <c r="R23" s="156"/>
      <c r="S23" s="155"/>
      <c r="T23" s="155"/>
      <c r="U23" s="155"/>
      <c r="V23" s="111"/>
      <c r="W23" s="109"/>
      <c r="X23" s="112"/>
      <c r="Y23" s="86"/>
      <c r="Z23" s="86"/>
      <c r="AA23" s="86"/>
      <c r="AB23" s="86"/>
      <c r="AC23" s="86"/>
      <c r="AD23" s="86"/>
    </row>
    <row r="24" spans="1:32" s="133" customFormat="1" ht="15" customHeight="1" x14ac:dyDescent="0.25">
      <c r="A24" s="23"/>
      <c r="B24" s="113"/>
      <c r="C24" s="1"/>
      <c r="D24" s="113"/>
      <c r="E24" s="114"/>
      <c r="F24" s="3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13"/>
      <c r="X24" s="1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23"/>
      <c r="B25" s="113"/>
      <c r="C25" s="1"/>
      <c r="D25" s="113"/>
      <c r="E25" s="11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13"/>
      <c r="X25" s="1"/>
      <c r="Y25" s="86"/>
      <c r="Z25" s="86"/>
      <c r="AA25" s="86"/>
      <c r="AB25" s="86"/>
      <c r="AC25" s="86"/>
      <c r="AD25" s="86"/>
    </row>
    <row r="26" spans="1:32" x14ac:dyDescent="0.25">
      <c r="A26" s="23"/>
      <c r="B26" s="113"/>
      <c r="C26" s="1"/>
      <c r="D26" s="113"/>
      <c r="E26" s="11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13"/>
      <c r="X26" s="1"/>
      <c r="Y26" s="86"/>
      <c r="Z26" s="86"/>
      <c r="AA26" s="86"/>
      <c r="AB26" s="86"/>
      <c r="AC26" s="86"/>
      <c r="AD26" s="86"/>
    </row>
    <row r="27" spans="1:32" x14ac:dyDescent="0.25">
      <c r="A27" s="23"/>
      <c r="B27" s="113"/>
      <c r="C27" s="1"/>
      <c r="D27" s="113"/>
      <c r="E27" s="11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13"/>
      <c r="X27" s="1"/>
      <c r="Y27" s="86"/>
      <c r="Z27" s="86"/>
      <c r="AA27" s="86"/>
      <c r="AB27" s="86"/>
      <c r="AC27" s="86"/>
      <c r="AD27" s="86"/>
    </row>
    <row r="28" spans="1:32" x14ac:dyDescent="0.25">
      <c r="A28" s="23"/>
      <c r="B28" s="113"/>
      <c r="C28" s="1"/>
      <c r="D28" s="113"/>
      <c r="E28" s="11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13"/>
      <c r="X28" s="1"/>
      <c r="Y28" s="86"/>
      <c r="Z28" s="86"/>
      <c r="AA28" s="86"/>
      <c r="AB28" s="86"/>
      <c r="AC28" s="86"/>
      <c r="AD28" s="86"/>
    </row>
    <row r="29" spans="1:32" x14ac:dyDescent="0.25">
      <c r="A29" s="23"/>
      <c r="B29" s="113"/>
      <c r="C29" s="1"/>
      <c r="D29" s="113"/>
      <c r="E29" s="11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13"/>
      <c r="X29" s="1"/>
      <c r="Y29" s="86"/>
      <c r="Z29" s="86"/>
      <c r="AA29" s="86"/>
      <c r="AB29" s="86"/>
      <c r="AC29" s="86"/>
      <c r="AD29" s="86"/>
    </row>
    <row r="30" spans="1:32" x14ac:dyDescent="0.25">
      <c r="A30" s="23"/>
      <c r="B30" s="113"/>
      <c r="C30" s="1"/>
      <c r="D30" s="113"/>
      <c r="E30" s="11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13"/>
      <c r="X30" s="1"/>
      <c r="Y30" s="86"/>
      <c r="Z30" s="86"/>
      <c r="AA30" s="86"/>
      <c r="AB30" s="86"/>
      <c r="AC30" s="86"/>
      <c r="AD30" s="86"/>
    </row>
    <row r="31" spans="1:32" x14ac:dyDescent="0.25">
      <c r="A31" s="23"/>
      <c r="B31" s="113"/>
      <c r="C31" s="1"/>
      <c r="D31" s="113"/>
      <c r="E31" s="11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13"/>
      <c r="X31" s="1"/>
      <c r="Y31" s="86"/>
      <c r="Z31" s="86"/>
      <c r="AA31" s="86"/>
      <c r="AB31" s="86"/>
      <c r="AC31" s="86"/>
      <c r="AD31" s="86"/>
    </row>
    <row r="32" spans="1:32" x14ac:dyDescent="0.25">
      <c r="A32" s="23"/>
      <c r="B32" s="113"/>
      <c r="C32" s="1"/>
      <c r="D32" s="113"/>
      <c r="E32" s="11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13"/>
      <c r="C33" s="1"/>
      <c r="D33" s="113"/>
      <c r="E33" s="11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13"/>
      <c r="C34" s="1"/>
      <c r="D34" s="113"/>
      <c r="E34" s="11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13"/>
      <c r="C35" s="1"/>
      <c r="D35" s="113"/>
      <c r="E35" s="11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13"/>
      <c r="C36" s="1"/>
      <c r="D36" s="113"/>
      <c r="E36" s="11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13"/>
      <c r="C37" s="1"/>
      <c r="D37" s="113"/>
      <c r="E37" s="11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13"/>
      <c r="C38" s="1"/>
      <c r="D38" s="113"/>
      <c r="E38" s="11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13"/>
      <c r="C39" s="1"/>
      <c r="D39" s="113"/>
      <c r="E39" s="11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13"/>
      <c r="C40" s="1"/>
      <c r="D40" s="113"/>
      <c r="E40" s="11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13"/>
      <c r="C41" s="1"/>
      <c r="D41" s="113"/>
      <c r="E41" s="11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13"/>
      <c r="C42" s="1"/>
      <c r="D42" s="113"/>
      <c r="E42" s="11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13"/>
      <c r="C43" s="1"/>
      <c r="D43" s="113"/>
      <c r="E43" s="11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13"/>
      <c r="C44" s="1"/>
      <c r="D44" s="113"/>
      <c r="E44" s="11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13"/>
      <c r="C45" s="1"/>
      <c r="D45" s="113"/>
      <c r="E45" s="11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13"/>
      <c r="C46" s="1"/>
      <c r="D46" s="113"/>
      <c r="E46" s="11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13"/>
      <c r="C47" s="1"/>
      <c r="D47" s="113"/>
      <c r="E47" s="11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13"/>
      <c r="C48" s="1"/>
      <c r="D48" s="113"/>
      <c r="E48" s="11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13"/>
      <c r="C49" s="1"/>
      <c r="D49" s="113"/>
      <c r="E49" s="11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13"/>
      <c r="C50" s="1"/>
      <c r="D50" s="113"/>
      <c r="E50" s="11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13"/>
      <c r="C51" s="1"/>
      <c r="D51" s="113"/>
      <c r="E51" s="11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13"/>
      <c r="C52" s="1"/>
      <c r="D52" s="113"/>
      <c r="E52" s="11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13"/>
      <c r="C53" s="1"/>
      <c r="D53" s="113"/>
      <c r="E53" s="11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13"/>
      <c r="C54" s="1"/>
      <c r="D54" s="113"/>
      <c r="E54" s="11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13"/>
      <c r="C55" s="1"/>
      <c r="D55" s="113"/>
      <c r="E55" s="11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13"/>
      <c r="C56" s="1"/>
      <c r="D56" s="113"/>
      <c r="E56" s="11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13"/>
      <c r="C57" s="1"/>
      <c r="D57" s="113"/>
      <c r="E57" s="11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13"/>
      <c r="C58" s="1"/>
      <c r="D58" s="113"/>
      <c r="E58" s="11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13"/>
      <c r="C59" s="1"/>
      <c r="D59" s="113"/>
      <c r="E59" s="11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13"/>
      <c r="C60" s="1"/>
      <c r="D60" s="113"/>
      <c r="E60" s="11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13"/>
      <c r="C61" s="1"/>
      <c r="D61" s="113"/>
      <c r="E61" s="11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13"/>
      <c r="C62" s="1"/>
      <c r="D62" s="113"/>
      <c r="E62" s="11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13"/>
      <c r="C63" s="1"/>
      <c r="D63" s="113"/>
      <c r="E63" s="11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13"/>
      <c r="C64" s="1"/>
      <c r="D64" s="113"/>
      <c r="E64" s="11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13"/>
      <c r="C65" s="1"/>
      <c r="D65" s="113"/>
      <c r="E65" s="11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13"/>
      <c r="C66" s="1"/>
      <c r="D66" s="113"/>
      <c r="E66" s="11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13"/>
      <c r="C67" s="1"/>
      <c r="D67" s="113"/>
      <c r="E67" s="11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13"/>
      <c r="C68" s="1"/>
      <c r="D68" s="113"/>
      <c r="E68" s="11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13"/>
      <c r="C69" s="1"/>
      <c r="D69" s="113"/>
      <c r="E69" s="11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13"/>
      <c r="C70" s="1"/>
      <c r="D70" s="113"/>
      <c r="E70" s="11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13"/>
      <c r="C71" s="1"/>
      <c r="D71" s="113"/>
      <c r="E71" s="11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13"/>
      <c r="C72" s="1"/>
      <c r="D72" s="113"/>
      <c r="E72" s="11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13"/>
      <c r="C73" s="1"/>
      <c r="D73" s="113"/>
      <c r="E73" s="11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13"/>
      <c r="C74" s="1"/>
      <c r="D74" s="113"/>
      <c r="E74" s="11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13"/>
      <c r="C75" s="1"/>
      <c r="D75" s="113"/>
      <c r="E75" s="11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13"/>
      <c r="C76" s="1"/>
      <c r="D76" s="113"/>
      <c r="E76" s="11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13"/>
      <c r="C77" s="1"/>
      <c r="D77" s="113"/>
      <c r="E77" s="11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13"/>
      <c r="C78" s="1"/>
      <c r="D78" s="113"/>
      <c r="E78" s="11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13"/>
      <c r="C79" s="1"/>
      <c r="D79" s="113"/>
      <c r="E79" s="11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13"/>
      <c r="C80" s="1"/>
      <c r="D80" s="113"/>
      <c r="E80" s="11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13"/>
      <c r="C81" s="1"/>
      <c r="D81" s="113"/>
      <c r="E81" s="11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13"/>
      <c r="C82" s="1"/>
      <c r="D82" s="113"/>
      <c r="E82" s="11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13"/>
      <c r="C83" s="1"/>
      <c r="D83" s="113"/>
      <c r="E83" s="11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9"/>
      <c r="R83" s="159"/>
      <c r="S83" s="159"/>
      <c r="T83" s="159"/>
      <c r="U83" s="159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13"/>
      <c r="C84" s="1"/>
      <c r="D84" s="113"/>
      <c r="E84" s="11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9"/>
      <c r="R84" s="159"/>
      <c r="S84" s="159"/>
      <c r="T84" s="159"/>
      <c r="U84" s="159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13"/>
      <c r="C85" s="1"/>
      <c r="D85" s="113"/>
      <c r="E85" s="11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9"/>
      <c r="R85" s="159"/>
      <c r="S85" s="159"/>
      <c r="T85" s="159"/>
      <c r="U85" s="159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13"/>
      <c r="C86" s="1"/>
      <c r="D86" s="113"/>
      <c r="E86" s="11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9"/>
      <c r="R86" s="159"/>
      <c r="S86" s="159"/>
      <c r="T86" s="159"/>
      <c r="U86" s="159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13"/>
      <c r="C87" s="1"/>
      <c r="D87" s="113"/>
      <c r="E87" s="11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9"/>
      <c r="R87" s="159"/>
      <c r="S87" s="159"/>
      <c r="T87" s="159"/>
      <c r="U87" s="159"/>
      <c r="V87" s="1"/>
      <c r="W87" s="113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13"/>
      <c r="C88" s="1"/>
      <c r="D88" s="113"/>
      <c r="E88" s="11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9"/>
      <c r="R88" s="159"/>
      <c r="S88" s="159"/>
      <c r="T88" s="159"/>
      <c r="U88" s="159"/>
      <c r="V88" s="1"/>
      <c r="W88" s="113"/>
      <c r="X88" s="1"/>
      <c r="Y88" s="86"/>
      <c r="Z88" s="86"/>
      <c r="AA88" s="86"/>
      <c r="AB88" s="86"/>
      <c r="AC88" s="86"/>
      <c r="AD88" s="86"/>
    </row>
  </sheetData>
  <sortState ref="B16:X19">
    <sortCondition descending="1" ref="B1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2019-01-23T09:33:27Z</dcterms:modified>
</cp:coreProperties>
</file>