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G7" i="2"/>
  <c r="O13" i="1" l="1"/>
  <c r="O12" i="1"/>
  <c r="O9" i="1"/>
  <c r="O8" i="1"/>
  <c r="O7" i="1"/>
  <c r="O6" i="1"/>
  <c r="O14" i="1" s="1"/>
  <c r="O18" i="1" s="1"/>
  <c r="O21" i="1" s="1"/>
  <c r="AE14" i="1"/>
  <c r="AD14" i="1"/>
  <c r="AC14" i="1"/>
  <c r="AB14" i="1"/>
  <c r="AA14" i="1"/>
  <c r="Z14" i="1"/>
  <c r="Y14" i="1"/>
  <c r="X14" i="1"/>
  <c r="W14" i="1"/>
  <c r="V14" i="1"/>
  <c r="U14" i="1"/>
  <c r="T14" i="1"/>
  <c r="I19" i="1"/>
  <c r="N19" i="1" s="1"/>
  <c r="S14" i="1"/>
  <c r="H19" i="1" s="1"/>
  <c r="R14" i="1"/>
  <c r="G19" i="1" s="1"/>
  <c r="Q14" i="1"/>
  <c r="F19" i="1" s="1"/>
  <c r="P14" i="1"/>
  <c r="E19" i="1" s="1"/>
  <c r="M19" i="1" s="1"/>
  <c r="M14" i="1"/>
  <c r="L14" i="1"/>
  <c r="K14" i="1"/>
  <c r="J14" i="1"/>
  <c r="I14" i="1"/>
  <c r="N14" i="1" s="1"/>
  <c r="N18" i="1" s="1"/>
  <c r="H14" i="1"/>
  <c r="H18" i="1"/>
  <c r="G14" i="1"/>
  <c r="G18" i="1"/>
  <c r="F14" i="1"/>
  <c r="F18" i="1"/>
  <c r="F21" i="1" s="1"/>
  <c r="E14" i="1"/>
  <c r="E18" i="1"/>
  <c r="L18" i="1"/>
  <c r="I18" i="1"/>
  <c r="D15" i="1"/>
  <c r="I21" i="1"/>
  <c r="N21" i="1" s="1"/>
  <c r="M18" i="1"/>
  <c r="E21" i="1" l="1"/>
  <c r="M21" i="1" s="1"/>
  <c r="G21" i="1"/>
  <c r="K21" i="1" s="1"/>
  <c r="K19" i="1"/>
  <c r="H21" i="1"/>
  <c r="L21" i="1" s="1"/>
  <c r="L19" i="1"/>
  <c r="K18" i="1"/>
</calcChain>
</file>

<file path=xl/sharedStrings.xml><?xml version="1.0" encoding="utf-8"?>
<sst xmlns="http://schemas.openxmlformats.org/spreadsheetml/2006/main" count="159" uniqueCount="108">
  <si>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</si>
  <si>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</si>
  <si>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</si>
  <si>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</si>
  <si>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</si>
  <si>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</si>
  <si>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</si>
  <si>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</si>
  <si>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</si>
  <si>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</si>
  <si>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</si>
  <si>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</si>
  <si>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</si>
  <si>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</si>
  <si>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</si>
  <si>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</si>
  <si>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</si>
  <si>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</si>
  <si>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</si>
  <si>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</si>
  <si>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</si>
  <si>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</si>
  <si>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</si>
  <si>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</si>
  <si>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</si>
  <si>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</si>
  <si>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</si>
  <si>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</si>
  <si>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</si>
  <si>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</si>
  <si>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</si>
  <si>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</si>
  <si>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</si>
  <si>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</si>
  <si>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</si>
  <si>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</si>
  <si>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</si>
  <si>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</si>
  <si>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</si>
  <si>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</si>
  <si>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Juuli Kemiläinen</t>
  </si>
  <si>
    <t>14.9.1985</t>
  </si>
  <si>
    <t>Pesäkarhut</t>
  </si>
  <si>
    <t>3.</t>
  </si>
  <si>
    <t>1.</t>
  </si>
  <si>
    <t>2.</t>
  </si>
  <si>
    <t>6.</t>
  </si>
  <si>
    <t>4.</t>
  </si>
  <si>
    <t>----</t>
  </si>
  <si>
    <t>play off</t>
  </si>
  <si>
    <t>jatkosarja ja play off</t>
  </si>
  <si>
    <t>suomensarja</t>
  </si>
  <si>
    <t>Pesäkarhut  2</t>
  </si>
  <si>
    <t>Pesäkarhut = Pesäkarhut, Pori  (1985)</t>
  </si>
  <si>
    <t>ykköspesis</t>
  </si>
  <si>
    <t>20.05. 2001  TyTe - Pesäkarhut  2-1  (9-7, 1-2, 1-0)</t>
  </si>
  <si>
    <t>5.  ottelu</t>
  </si>
  <si>
    <t>09.06. 2002  SiiPe - Pesäkarhut  0-2  (3-4, 2-7)</t>
  </si>
  <si>
    <t>14.05. 2003  Paukku - Pesäkarhut  0-2  (1-10, 0-6)</t>
  </si>
  <si>
    <t>12.  ottelu</t>
  </si>
  <si>
    <t>17.  ottelu</t>
  </si>
  <si>
    <t>02.06. 2003  TyTe - Pesäkarhut  2-0  (5-0, 8-4)</t>
  </si>
  <si>
    <t xml:space="preserve">  15 v   8 kk   6 pv</t>
  </si>
  <si>
    <t xml:space="preserve">  17 v   8 kk   0 pv</t>
  </si>
  <si>
    <t xml:space="preserve">  17 v   8 kk 19 pv</t>
  </si>
  <si>
    <t xml:space="preserve">  16 v   8 kk 26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</si>
  <si>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</si>
  <si>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</si>
  <si>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</si>
  <si>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</si>
  <si>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</si>
  <si>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</si>
  <si>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</si>
  <si>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</si>
  <si>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</si>
  <si>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</si>
  <si>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</si>
  <si>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</si>
  <si>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</si>
  <si>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</si>
  <si>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01.08. 2003  Sotkamo</t>
  </si>
  <si>
    <t>Länsi</t>
  </si>
  <si>
    <t>3v</t>
  </si>
  <si>
    <t>Sirkku Vainio-Hynnilä</t>
  </si>
  <si>
    <t>1500</t>
  </si>
  <si>
    <t>20.06. 2004  Hyvinkää</t>
  </si>
  <si>
    <t>s</t>
  </si>
  <si>
    <t>Marko Ruuskanen</t>
  </si>
  <si>
    <t>1380</t>
  </si>
  <si>
    <t>30.06. 2002  Seinäjoki</t>
  </si>
  <si>
    <t>Jari Mäkelä</t>
  </si>
  <si>
    <t>1452</t>
  </si>
  <si>
    <t>4/7</t>
  </si>
  <si>
    <t>2/3</t>
  </si>
  <si>
    <t>0/1</t>
  </si>
  <si>
    <t>1/2</t>
  </si>
  <si>
    <t xml:space="preserve">  0-1  (2-7, 3-3)</t>
  </si>
  <si>
    <t>1/4</t>
  </si>
  <si>
    <t>1/3</t>
  </si>
  <si>
    <t xml:space="preserve">  0-2  (1-3, 4-6)</t>
  </si>
  <si>
    <t>4/6</t>
  </si>
  <si>
    <t>2/2</t>
  </si>
  <si>
    <t xml:space="preserve">  2-1  (5-6, 15-1, 0-0, 2-1)</t>
  </si>
  <si>
    <t>1/1</t>
  </si>
  <si>
    <t>0/2</t>
  </si>
  <si>
    <t>9/17</t>
  </si>
  <si>
    <t>3/6</t>
  </si>
  <si>
    <t>3/7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</si>
</sst>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165" fontId="1" fillId="9" borderId="3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10" borderId="3" xfId="0" applyFont="1" applyFill="1" applyBorder="1" applyAlignment="1">
      <alignment horizontal="left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10" borderId="4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49" fontId="1" fillId="10" borderId="4" xfId="0" applyNumberFormat="1" applyFont="1" applyFill="1" applyBorder="1" applyAlignment="1">
      <alignment horizontal="center"/>
    </xf>
    <xf numFmtId="165" fontId="1" fillId="10" borderId="2" xfId="0" applyNumberFormat="1" applyFont="1" applyFill="1" applyBorder="1" applyAlignment="1">
      <alignment horizontal="center"/>
    </xf>
    <xf numFmtId="0" fontId="1" fillId="10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14.570312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570312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2001</v>
      </c>
      <c r="C4" s="27" t="s">
        <v>43</v>
      </c>
      <c r="D4" s="28" t="s">
        <v>42</v>
      </c>
      <c r="E4" s="27">
        <v>1</v>
      </c>
      <c r="F4" s="27">
        <v>0</v>
      </c>
      <c r="G4" s="27">
        <v>0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7">
        <v>0</v>
      </c>
      <c r="N4" s="81" t="s">
        <v>48</v>
      </c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>
        <v>1</v>
      </c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2002</v>
      </c>
      <c r="C5" s="82"/>
      <c r="D5" s="83" t="s">
        <v>52</v>
      </c>
      <c r="E5" s="82"/>
      <c r="F5" s="84" t="s">
        <v>51</v>
      </c>
      <c r="G5" s="82"/>
      <c r="H5" s="82"/>
      <c r="I5" s="82"/>
      <c r="J5" s="82"/>
      <c r="K5" s="82"/>
      <c r="L5" s="82"/>
      <c r="M5" s="82"/>
      <c r="N5" s="85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2002</v>
      </c>
      <c r="C6" s="27" t="s">
        <v>44</v>
      </c>
      <c r="D6" s="28" t="s">
        <v>42</v>
      </c>
      <c r="E6" s="27">
        <v>5</v>
      </c>
      <c r="F6" s="27">
        <v>0</v>
      </c>
      <c r="G6" s="27">
        <v>0</v>
      </c>
      <c r="H6" s="27">
        <v>3</v>
      </c>
      <c r="I6" s="27">
        <v>7</v>
      </c>
      <c r="J6" s="27">
        <v>4</v>
      </c>
      <c r="K6" s="27">
        <v>2</v>
      </c>
      <c r="L6" s="27">
        <v>1</v>
      </c>
      <c r="M6" s="27">
        <v>0</v>
      </c>
      <c r="N6" s="29">
        <v>0.5</v>
      </c>
      <c r="O6" s="25">
        <f t="shared" ref="O6:O13" si="0">PRODUCT(I6/N6)</f>
        <v>14</v>
      </c>
      <c r="P6" s="27">
        <v>5</v>
      </c>
      <c r="Q6" s="27">
        <v>0</v>
      </c>
      <c r="R6" s="27">
        <v>0</v>
      </c>
      <c r="S6" s="27">
        <v>1</v>
      </c>
      <c r="T6" s="27">
        <v>7</v>
      </c>
      <c r="U6" s="30"/>
      <c r="V6" s="30"/>
      <c r="W6" s="30"/>
      <c r="X6" s="30"/>
      <c r="Y6" s="30"/>
      <c r="Z6" s="27"/>
      <c r="AA6" s="27"/>
      <c r="AB6" s="27"/>
      <c r="AC6" s="27">
        <v>1</v>
      </c>
      <c r="AD6" s="27"/>
      <c r="AE6" s="27"/>
      <c r="AF6" s="14" t="s">
        <v>49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2003</v>
      </c>
      <c r="C7" s="27" t="s">
        <v>46</v>
      </c>
      <c r="D7" s="28" t="s">
        <v>42</v>
      </c>
      <c r="E7" s="27">
        <v>20</v>
      </c>
      <c r="F7" s="27">
        <v>1</v>
      </c>
      <c r="G7" s="27">
        <v>8</v>
      </c>
      <c r="H7" s="27">
        <v>11</v>
      </c>
      <c r="I7" s="27">
        <v>43</v>
      </c>
      <c r="J7" s="27">
        <v>16</v>
      </c>
      <c r="K7" s="27">
        <v>8</v>
      </c>
      <c r="L7" s="27">
        <v>10</v>
      </c>
      <c r="M7" s="27">
        <v>9</v>
      </c>
      <c r="N7" s="29">
        <v>0.443</v>
      </c>
      <c r="O7" s="25">
        <f t="shared" si="0"/>
        <v>97.065462753950342</v>
      </c>
      <c r="P7" s="27">
        <v>4</v>
      </c>
      <c r="Q7" s="27">
        <v>0</v>
      </c>
      <c r="R7" s="27">
        <v>0</v>
      </c>
      <c r="S7" s="27">
        <v>0</v>
      </c>
      <c r="T7" s="27">
        <v>4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49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27" t="s">
        <v>43</v>
      </c>
      <c r="D8" s="28" t="s">
        <v>42</v>
      </c>
      <c r="E8" s="27">
        <v>20</v>
      </c>
      <c r="F8" s="27">
        <v>0</v>
      </c>
      <c r="G8" s="27">
        <v>2</v>
      </c>
      <c r="H8" s="27">
        <v>12</v>
      </c>
      <c r="I8" s="27">
        <v>53</v>
      </c>
      <c r="J8" s="27">
        <v>11</v>
      </c>
      <c r="K8" s="27">
        <v>22</v>
      </c>
      <c r="L8" s="27">
        <v>18</v>
      </c>
      <c r="M8" s="27">
        <v>2</v>
      </c>
      <c r="N8" s="29">
        <v>0.55200000000000005</v>
      </c>
      <c r="O8" s="25">
        <f t="shared" si="0"/>
        <v>96.014492753623173</v>
      </c>
      <c r="P8" s="27">
        <v>14</v>
      </c>
      <c r="Q8" s="27">
        <v>0</v>
      </c>
      <c r="R8" s="27">
        <v>5</v>
      </c>
      <c r="S8" s="27">
        <v>8</v>
      </c>
      <c r="T8" s="27">
        <v>23</v>
      </c>
      <c r="U8" s="30"/>
      <c r="V8" s="30"/>
      <c r="W8" s="30"/>
      <c r="X8" s="30"/>
      <c r="Y8" s="30"/>
      <c r="Z8" s="27"/>
      <c r="AA8" s="27"/>
      <c r="AB8" s="27"/>
      <c r="AC8" s="27"/>
      <c r="AD8" s="27"/>
      <c r="AE8" s="27">
        <v>1</v>
      </c>
      <c r="AF8" s="14" t="s">
        <v>50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 t="s">
        <v>45</v>
      </c>
      <c r="D9" s="28" t="s">
        <v>42</v>
      </c>
      <c r="E9" s="27">
        <v>19</v>
      </c>
      <c r="F9" s="27">
        <v>0</v>
      </c>
      <c r="G9" s="27">
        <v>11</v>
      </c>
      <c r="H9" s="27">
        <v>19</v>
      </c>
      <c r="I9" s="27">
        <v>62</v>
      </c>
      <c r="J9" s="27">
        <v>4</v>
      </c>
      <c r="K9" s="27">
        <v>21</v>
      </c>
      <c r="L9" s="27">
        <v>26</v>
      </c>
      <c r="M9" s="27">
        <v>11</v>
      </c>
      <c r="N9" s="29">
        <v>0.59599999999999997</v>
      </c>
      <c r="O9" s="25">
        <f t="shared" si="0"/>
        <v>104.0268456375839</v>
      </c>
      <c r="P9" s="27">
        <v>2</v>
      </c>
      <c r="Q9" s="27">
        <v>0</v>
      </c>
      <c r="R9" s="27">
        <v>0</v>
      </c>
      <c r="S9" s="27">
        <v>4</v>
      </c>
      <c r="T9" s="27">
        <v>7</v>
      </c>
      <c r="U9" s="30"/>
      <c r="V9" s="30"/>
      <c r="W9" s="30"/>
      <c r="X9" s="30"/>
      <c r="Y9" s="30"/>
      <c r="Z9" s="27"/>
      <c r="AA9" s="27"/>
      <c r="AB9" s="27"/>
      <c r="AC9" s="27"/>
      <c r="AD9" s="27">
        <v>1</v>
      </c>
      <c r="AE9" s="27"/>
      <c r="AF9" s="14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27"/>
      <c r="D10" s="28"/>
      <c r="E10" s="27"/>
      <c r="F10" s="27"/>
      <c r="G10" s="27"/>
      <c r="H10" s="27"/>
      <c r="I10" s="27"/>
      <c r="J10" s="27"/>
      <c r="K10" s="27"/>
      <c r="L10" s="27"/>
      <c r="M10" s="27"/>
      <c r="N10" s="29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6">
        <v>2007</v>
      </c>
      <c r="C11" s="86"/>
      <c r="D11" s="87" t="s">
        <v>52</v>
      </c>
      <c r="E11" s="86"/>
      <c r="F11" s="88" t="s">
        <v>54</v>
      </c>
      <c r="G11" s="90"/>
      <c r="H11" s="91"/>
      <c r="I11" s="86"/>
      <c r="J11" s="86"/>
      <c r="K11" s="86"/>
      <c r="L11" s="86"/>
      <c r="M11" s="86"/>
      <c r="N11" s="89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2007</v>
      </c>
      <c r="C12" s="27" t="s">
        <v>47</v>
      </c>
      <c r="D12" s="28" t="s">
        <v>42</v>
      </c>
      <c r="E12" s="27">
        <v>9</v>
      </c>
      <c r="F12" s="27">
        <v>0</v>
      </c>
      <c r="G12" s="27">
        <v>2</v>
      </c>
      <c r="H12" s="27">
        <v>2</v>
      </c>
      <c r="I12" s="27">
        <v>26</v>
      </c>
      <c r="J12" s="27">
        <v>4</v>
      </c>
      <c r="K12" s="27">
        <v>18</v>
      </c>
      <c r="L12" s="27">
        <v>2</v>
      </c>
      <c r="M12" s="27">
        <v>2</v>
      </c>
      <c r="N12" s="29">
        <v>0.52</v>
      </c>
      <c r="O12" s="25">
        <f t="shared" si="0"/>
        <v>50</v>
      </c>
      <c r="P12" s="27">
        <v>10</v>
      </c>
      <c r="Q12" s="27">
        <v>0</v>
      </c>
      <c r="R12" s="27">
        <v>2</v>
      </c>
      <c r="S12" s="27">
        <v>7</v>
      </c>
      <c r="T12" s="27">
        <v>27</v>
      </c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 t="s">
        <v>50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2008</v>
      </c>
      <c r="C13" s="27" t="s">
        <v>45</v>
      </c>
      <c r="D13" s="28" t="s">
        <v>42</v>
      </c>
      <c r="E13" s="27">
        <v>20</v>
      </c>
      <c r="F13" s="27">
        <v>0</v>
      </c>
      <c r="G13" s="27">
        <v>0</v>
      </c>
      <c r="H13" s="27">
        <v>13</v>
      </c>
      <c r="I13" s="27">
        <v>88</v>
      </c>
      <c r="J13" s="27">
        <v>1</v>
      </c>
      <c r="K13" s="27">
        <v>73</v>
      </c>
      <c r="L13" s="27">
        <v>14</v>
      </c>
      <c r="M13" s="27">
        <v>0</v>
      </c>
      <c r="N13" s="29">
        <v>0.61099999999999999</v>
      </c>
      <c r="O13" s="92">
        <f t="shared" si="0"/>
        <v>144.02618657937808</v>
      </c>
      <c r="P13" s="27">
        <v>14</v>
      </c>
      <c r="Q13" s="27">
        <v>0</v>
      </c>
      <c r="R13" s="27">
        <v>0</v>
      </c>
      <c r="S13" s="27">
        <v>8</v>
      </c>
      <c r="T13" s="27">
        <v>38</v>
      </c>
      <c r="U13" s="30"/>
      <c r="V13" s="30"/>
      <c r="W13" s="30"/>
      <c r="X13" s="30"/>
      <c r="Y13" s="30"/>
      <c r="Z13" s="27"/>
      <c r="AA13" s="27"/>
      <c r="AB13" s="27"/>
      <c r="AC13" s="27"/>
      <c r="AD13" s="27">
        <v>1</v>
      </c>
      <c r="AE13" s="27"/>
      <c r="AF13" s="14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 t="shared" ref="E14:M14" si="1">SUM(E4:E13)</f>
        <v>94</v>
      </c>
      <c r="F14" s="19">
        <f t="shared" si="1"/>
        <v>1</v>
      </c>
      <c r="G14" s="19">
        <f t="shared" si="1"/>
        <v>23</v>
      </c>
      <c r="H14" s="19">
        <f t="shared" si="1"/>
        <v>60</v>
      </c>
      <c r="I14" s="19">
        <f t="shared" si="1"/>
        <v>279</v>
      </c>
      <c r="J14" s="19">
        <f t="shared" si="1"/>
        <v>40</v>
      </c>
      <c r="K14" s="19">
        <f t="shared" si="1"/>
        <v>144</v>
      </c>
      <c r="L14" s="19">
        <f t="shared" si="1"/>
        <v>71</v>
      </c>
      <c r="M14" s="19">
        <f t="shared" si="1"/>
        <v>24</v>
      </c>
      <c r="N14" s="31">
        <f>PRODUCT(I14/O14)</f>
        <v>0.55232979587574915</v>
      </c>
      <c r="O14" s="93">
        <f>SUM(O6:O13)</f>
        <v>505.1329877245355</v>
      </c>
      <c r="P14" s="19">
        <f t="shared" ref="P14:AE14" si="2">SUM(P4:P13)</f>
        <v>49</v>
      </c>
      <c r="Q14" s="19">
        <f t="shared" si="2"/>
        <v>0</v>
      </c>
      <c r="R14" s="19">
        <f t="shared" si="2"/>
        <v>7</v>
      </c>
      <c r="S14" s="19">
        <f t="shared" si="2"/>
        <v>28</v>
      </c>
      <c r="T14" s="19">
        <f t="shared" si="2"/>
        <v>106</v>
      </c>
      <c r="U14" s="19">
        <f t="shared" si="2"/>
        <v>0</v>
      </c>
      <c r="V14" s="19">
        <f t="shared" si="2"/>
        <v>0</v>
      </c>
      <c r="W14" s="19">
        <f t="shared" si="2"/>
        <v>0</v>
      </c>
      <c r="X14" s="19">
        <f t="shared" si="2"/>
        <v>0</v>
      </c>
      <c r="Y14" s="19">
        <f t="shared" si="2"/>
        <v>0</v>
      </c>
      <c r="Z14" s="19">
        <f t="shared" si="2"/>
        <v>0</v>
      </c>
      <c r="AA14" s="19">
        <f t="shared" si="2"/>
        <v>0</v>
      </c>
      <c r="AB14" s="19">
        <f t="shared" si="2"/>
        <v>0</v>
      </c>
      <c r="AC14" s="19">
        <f t="shared" si="2"/>
        <v>1</v>
      </c>
      <c r="AD14" s="19">
        <f t="shared" si="2"/>
        <v>2</v>
      </c>
      <c r="AE14" s="19">
        <f t="shared" si="2"/>
        <v>2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8" t="s">
        <v>2</v>
      </c>
      <c r="C15" s="32"/>
      <c r="D15" s="33">
        <f>SUM(F14:H14)+((I14-F14-G14)/3)+(E14/3)+(Z14*25)+(AA14*25)+(AB14*10)+(AC14*25)+(AD14*20)+(AE14*15)-40</f>
        <v>255.33333333333337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25"/>
      <c r="AC15" s="1"/>
      <c r="AD15" s="35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25"/>
      <c r="AC16" s="1"/>
      <c r="AD16" s="1"/>
      <c r="AE16" s="1"/>
      <c r="AF16" s="38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16</v>
      </c>
      <c r="C17" s="39"/>
      <c r="D17" s="39"/>
      <c r="E17" s="19" t="s">
        <v>4</v>
      </c>
      <c r="F17" s="19" t="s">
        <v>13</v>
      </c>
      <c r="G17" s="16" t="s">
        <v>14</v>
      </c>
      <c r="H17" s="19" t="s">
        <v>15</v>
      </c>
      <c r="I17" s="19" t="s">
        <v>3</v>
      </c>
      <c r="J17" s="1"/>
      <c r="K17" s="19" t="s">
        <v>25</v>
      </c>
      <c r="L17" s="19" t="s">
        <v>26</v>
      </c>
      <c r="M17" s="19" t="s">
        <v>27</v>
      </c>
      <c r="N17" s="19" t="s">
        <v>21</v>
      </c>
      <c r="O17" s="25"/>
      <c r="P17" s="40" t="s">
        <v>33</v>
      </c>
      <c r="Q17" s="13"/>
      <c r="R17" s="13"/>
      <c r="S17" s="13"/>
      <c r="T17" s="41"/>
      <c r="U17" s="41"/>
      <c r="V17" s="41"/>
      <c r="W17" s="41"/>
      <c r="X17" s="41"/>
      <c r="Y17" s="13"/>
      <c r="Z17" s="13"/>
      <c r="AA17" s="13"/>
      <c r="AB17" s="12"/>
      <c r="AC17" s="13"/>
      <c r="AD17" s="13"/>
      <c r="AE17" s="13"/>
      <c r="AF17" s="42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0" t="s">
        <v>17</v>
      </c>
      <c r="C18" s="13"/>
      <c r="D18" s="43"/>
      <c r="E18" s="27">
        <f>PRODUCT(E14)</f>
        <v>94</v>
      </c>
      <c r="F18" s="27">
        <f>PRODUCT(F14)</f>
        <v>1</v>
      </c>
      <c r="G18" s="27">
        <f>PRODUCT(G14)</f>
        <v>23</v>
      </c>
      <c r="H18" s="27">
        <f>PRODUCT(H14)</f>
        <v>60</v>
      </c>
      <c r="I18" s="27">
        <f>PRODUCT(I14)</f>
        <v>279</v>
      </c>
      <c r="J18" s="1"/>
      <c r="K18" s="44">
        <f>PRODUCT((F18+G18)/E18)</f>
        <v>0.25531914893617019</v>
      </c>
      <c r="L18" s="44">
        <f>PRODUCT(H18/E18)</f>
        <v>0.63829787234042556</v>
      </c>
      <c r="M18" s="44">
        <f>PRODUCT(I18/E18)</f>
        <v>2.9680851063829787</v>
      </c>
      <c r="N18" s="29">
        <f>PRODUCT(N14)</f>
        <v>0.55232979587574915</v>
      </c>
      <c r="O18" s="25">
        <f>PRODUCT(O14)</f>
        <v>505.1329877245355</v>
      </c>
      <c r="P18" s="45" t="s">
        <v>34</v>
      </c>
      <c r="Q18" s="46"/>
      <c r="R18" s="46"/>
      <c r="S18" s="47" t="s">
        <v>55</v>
      </c>
      <c r="T18" s="47"/>
      <c r="U18" s="47"/>
      <c r="V18" s="47"/>
      <c r="W18" s="47"/>
      <c r="X18" s="47"/>
      <c r="Y18" s="47"/>
      <c r="Z18" s="47"/>
      <c r="AA18" s="47"/>
      <c r="AB18" s="48"/>
      <c r="AC18" s="47"/>
      <c r="AD18" s="49" t="s">
        <v>38</v>
      </c>
      <c r="AE18" s="49"/>
      <c r="AF18" s="50" t="s">
        <v>62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1" t="s">
        <v>18</v>
      </c>
      <c r="C19" s="52"/>
      <c r="D19" s="53"/>
      <c r="E19" s="27">
        <f>PRODUCT(P14)</f>
        <v>49</v>
      </c>
      <c r="F19" s="27">
        <f>PRODUCT(Q14)</f>
        <v>0</v>
      </c>
      <c r="G19" s="27">
        <f>PRODUCT(R14)</f>
        <v>7</v>
      </c>
      <c r="H19" s="27">
        <f>PRODUCT(S14)</f>
        <v>28</v>
      </c>
      <c r="I19" s="27">
        <f>PRODUCT(T14)</f>
        <v>106</v>
      </c>
      <c r="J19" s="1"/>
      <c r="K19" s="44">
        <f>PRODUCT((F19+G19)/E19)</f>
        <v>0.14285714285714285</v>
      </c>
      <c r="L19" s="44">
        <f>PRODUCT(H19/E19)</f>
        <v>0.5714285714285714</v>
      </c>
      <c r="M19" s="44">
        <f>PRODUCT(I19/E19)</f>
        <v>2.1632653061224492</v>
      </c>
      <c r="N19" s="29">
        <f>PRODUCT(I19/O19)</f>
        <v>0.45887445887445888</v>
      </c>
      <c r="O19" s="25">
        <v>231</v>
      </c>
      <c r="P19" s="54" t="s">
        <v>35</v>
      </c>
      <c r="Q19" s="55"/>
      <c r="R19" s="55"/>
      <c r="S19" s="56" t="s">
        <v>58</v>
      </c>
      <c r="T19" s="56"/>
      <c r="U19" s="56"/>
      <c r="V19" s="56"/>
      <c r="W19" s="56"/>
      <c r="X19" s="56"/>
      <c r="Y19" s="56"/>
      <c r="Z19" s="56"/>
      <c r="AA19" s="56"/>
      <c r="AB19" s="57"/>
      <c r="AC19" s="56"/>
      <c r="AD19" s="58" t="s">
        <v>59</v>
      </c>
      <c r="AE19" s="58"/>
      <c r="AF19" s="59" t="s">
        <v>63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60" t="s">
        <v>19</v>
      </c>
      <c r="C20" s="61"/>
      <c r="D20" s="62"/>
      <c r="E20" s="30"/>
      <c r="F20" s="30"/>
      <c r="G20" s="30"/>
      <c r="H20" s="30"/>
      <c r="I20" s="30"/>
      <c r="J20" s="1"/>
      <c r="K20" s="63"/>
      <c r="L20" s="63"/>
      <c r="M20" s="63"/>
      <c r="N20" s="64"/>
      <c r="O20" s="25"/>
      <c r="P20" s="54" t="s">
        <v>36</v>
      </c>
      <c r="Q20" s="55"/>
      <c r="R20" s="55"/>
      <c r="S20" s="56" t="s">
        <v>57</v>
      </c>
      <c r="T20" s="56"/>
      <c r="U20" s="56"/>
      <c r="V20" s="56"/>
      <c r="W20" s="56"/>
      <c r="X20" s="56"/>
      <c r="Y20" s="56"/>
      <c r="Z20" s="56"/>
      <c r="AA20" s="56"/>
      <c r="AB20" s="57"/>
      <c r="AC20" s="56"/>
      <c r="AD20" s="58" t="s">
        <v>56</v>
      </c>
      <c r="AE20" s="58"/>
      <c r="AF20" s="59" t="s">
        <v>65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65" t="s">
        <v>20</v>
      </c>
      <c r="C21" s="66"/>
      <c r="D21" s="67"/>
      <c r="E21" s="19">
        <f>SUM(E18:E20)</f>
        <v>143</v>
      </c>
      <c r="F21" s="19">
        <f>SUM(F18:F20)</f>
        <v>1</v>
      </c>
      <c r="G21" s="19">
        <f>SUM(G18:G20)</f>
        <v>30</v>
      </c>
      <c r="H21" s="19">
        <f>SUM(H18:H20)</f>
        <v>88</v>
      </c>
      <c r="I21" s="19">
        <f>SUM(I18:I20)</f>
        <v>385</v>
      </c>
      <c r="J21" s="1"/>
      <c r="K21" s="68">
        <f>PRODUCT((F21+G21)/E21)</f>
        <v>0.21678321678321677</v>
      </c>
      <c r="L21" s="68">
        <f>PRODUCT(H21/E21)</f>
        <v>0.61538461538461542</v>
      </c>
      <c r="M21" s="68">
        <f>PRODUCT(I21/E21)</f>
        <v>2.6923076923076925</v>
      </c>
      <c r="N21" s="31">
        <f>PRODUCT(I21/O21)</f>
        <v>0.52300332469826616</v>
      </c>
      <c r="O21" s="25">
        <f>SUM(O18:O20)</f>
        <v>736.1329877245355</v>
      </c>
      <c r="P21" s="69" t="s">
        <v>37</v>
      </c>
      <c r="Q21" s="70"/>
      <c r="R21" s="70"/>
      <c r="S21" s="71" t="s">
        <v>61</v>
      </c>
      <c r="T21" s="71"/>
      <c r="U21" s="71"/>
      <c r="V21" s="71"/>
      <c r="W21" s="71"/>
      <c r="X21" s="71"/>
      <c r="Y21" s="71"/>
      <c r="Z21" s="71"/>
      <c r="AA21" s="71"/>
      <c r="AB21" s="72"/>
      <c r="AC21" s="71"/>
      <c r="AD21" s="73" t="s">
        <v>60</v>
      </c>
      <c r="AE21" s="73"/>
      <c r="AF21" s="74" t="s">
        <v>64</v>
      </c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 t="s">
        <v>39</v>
      </c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7"/>
      <c r="O23" s="25"/>
      <c r="P23" s="1"/>
      <c r="Q23" s="37"/>
      <c r="R23" s="1"/>
      <c r="S23" s="1"/>
      <c r="T23" s="25"/>
      <c r="U23" s="25"/>
      <c r="V23" s="7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25"/>
      <c r="G24" s="1"/>
      <c r="H24" s="1"/>
      <c r="I24" s="1"/>
      <c r="J24" s="1"/>
      <c r="K24" s="1"/>
      <c r="L24" s="1"/>
      <c r="M24" s="1"/>
      <c r="N24" s="37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25"/>
      <c r="G25" s="1"/>
      <c r="H25" s="1"/>
      <c r="I25" s="1"/>
      <c r="J25" s="1"/>
      <c r="K25" s="1"/>
      <c r="L25" s="1"/>
      <c r="M25" s="1"/>
      <c r="N25" s="37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9"/>
      <c r="D28" s="9"/>
      <c r="E28" s="1"/>
      <c r="F28" s="1"/>
      <c r="G28" s="1"/>
      <c r="H28" s="1"/>
      <c r="I28" s="1"/>
      <c r="J28" s="1"/>
      <c r="K28" s="1"/>
      <c r="L28" s="1"/>
      <c r="M28" s="76"/>
      <c r="N28" s="76"/>
      <c r="O28" s="25"/>
      <c r="P28" s="1"/>
      <c r="Q28" s="37"/>
      <c r="R28" s="1"/>
      <c r="S28" s="25"/>
      <c r="T28" s="25"/>
      <c r="U28" s="25"/>
      <c r="V28" s="2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25"/>
      <c r="Y30" s="25"/>
      <c r="Z30" s="25"/>
      <c r="AA30" s="25"/>
      <c r="AB30" s="25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9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4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76"/>
      <c r="N34" s="34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6"/>
      <c r="N35" s="7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9"/>
      <c r="AH36" s="77"/>
      <c r="AI36" s="77"/>
      <c r="AJ36" s="77"/>
      <c r="AK36" s="77"/>
      <c r="AL36" s="77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9"/>
      <c r="AH37" s="77"/>
      <c r="AI37" s="77"/>
      <c r="AJ37" s="77"/>
      <c r="AK37" s="77"/>
      <c r="AL37" s="77"/>
    </row>
    <row r="38" spans="1:38" ht="15" customHeight="1" x14ac:dyDescent="0.25">
      <c r="A38" s="7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9"/>
    </row>
    <row r="39" spans="1:38" ht="15" customHeight="1" x14ac:dyDescent="0.25">
      <c r="A39" s="7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9"/>
    </row>
    <row r="41" spans="1:38" ht="15" customHeight="1" x14ac:dyDescent="0.25">
      <c r="A41" s="78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6"/>
      <c r="N41" s="34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9"/>
    </row>
    <row r="42" spans="1:38" ht="15" customHeight="1" x14ac:dyDescent="0.25">
      <c r="A42" s="7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zoomScale="97" zoomScaleNormal="97" workbookViewId="0"/>
  </sheetViews>
  <sheetFormatPr defaultRowHeight="15" x14ac:dyDescent="0.25"/>
  <cols>
    <col min="1" max="1" width="0.7109375" style="107" customWidth="1"/>
    <col min="2" max="2" width="29.7109375" style="108" customWidth="1"/>
    <col min="3" max="3" width="26.5703125" style="109" customWidth="1"/>
    <col min="4" max="4" width="10.5703125" style="110" customWidth="1"/>
    <col min="5" max="5" width="13.140625" style="110" customWidth="1"/>
    <col min="6" max="6" width="0.7109375" style="36" customWidth="1"/>
    <col min="7" max="11" width="5.28515625" style="109" customWidth="1"/>
    <col min="12" max="12" width="6.42578125" style="109" customWidth="1"/>
    <col min="13" max="16" width="5.28515625" style="109" customWidth="1"/>
    <col min="17" max="21" width="6.7109375" style="109" customWidth="1"/>
    <col min="22" max="22" width="10.85546875" style="109" customWidth="1"/>
    <col min="23" max="23" width="23.140625" style="110" customWidth="1"/>
    <col min="24" max="24" width="9.7109375" style="109" customWidth="1"/>
    <col min="25" max="30" width="9.140625" style="111"/>
  </cols>
  <sheetData>
    <row r="1" spans="1:30" ht="18.75" x14ac:dyDescent="0.3">
      <c r="A1" s="9"/>
      <c r="B1" s="94" t="s">
        <v>66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6"/>
      <c r="X1" s="91"/>
      <c r="Y1" s="97"/>
      <c r="Z1" s="97"/>
      <c r="AA1" s="97"/>
      <c r="AB1" s="97"/>
      <c r="AC1" s="97"/>
      <c r="AD1" s="97"/>
    </row>
    <row r="2" spans="1:30" x14ac:dyDescent="0.25">
      <c r="A2" s="9"/>
      <c r="B2" s="11" t="s">
        <v>40</v>
      </c>
      <c r="C2" s="98" t="s">
        <v>41</v>
      </c>
      <c r="D2" s="98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8"/>
      <c r="X2" s="42"/>
      <c r="Y2" s="97"/>
      <c r="Z2" s="97"/>
      <c r="AA2" s="97"/>
      <c r="AB2" s="97"/>
      <c r="AC2" s="97"/>
      <c r="AD2" s="97"/>
    </row>
    <row r="3" spans="1:30" x14ac:dyDescent="0.25">
      <c r="A3" s="9"/>
      <c r="B3" s="99" t="s">
        <v>67</v>
      </c>
      <c r="C3" s="23" t="s">
        <v>68</v>
      </c>
      <c r="D3" s="100" t="s">
        <v>69</v>
      </c>
      <c r="E3" s="101" t="s">
        <v>1</v>
      </c>
      <c r="F3" s="25"/>
      <c r="G3" s="102" t="s">
        <v>70</v>
      </c>
      <c r="H3" s="103" t="s">
        <v>71</v>
      </c>
      <c r="I3" s="103" t="s">
        <v>31</v>
      </c>
      <c r="J3" s="18" t="s">
        <v>72</v>
      </c>
      <c r="K3" s="104" t="s">
        <v>73</v>
      </c>
      <c r="L3" s="104" t="s">
        <v>74</v>
      </c>
      <c r="M3" s="102" t="s">
        <v>75</v>
      </c>
      <c r="N3" s="102" t="s">
        <v>30</v>
      </c>
      <c r="O3" s="103" t="s">
        <v>76</v>
      </c>
      <c r="P3" s="102" t="s">
        <v>71</v>
      </c>
      <c r="Q3" s="102" t="s">
        <v>3</v>
      </c>
      <c r="R3" s="102">
        <v>1</v>
      </c>
      <c r="S3" s="102">
        <v>2</v>
      </c>
      <c r="T3" s="102">
        <v>3</v>
      </c>
      <c r="U3" s="102" t="s">
        <v>77</v>
      </c>
      <c r="V3" s="18" t="s">
        <v>21</v>
      </c>
      <c r="W3" s="17" t="s">
        <v>78</v>
      </c>
      <c r="X3" s="17" t="s">
        <v>79</v>
      </c>
      <c r="Y3" s="97"/>
      <c r="Z3" s="97"/>
      <c r="AA3" s="97"/>
      <c r="AB3" s="97"/>
      <c r="AC3" s="97"/>
      <c r="AD3" s="97"/>
    </row>
    <row r="4" spans="1:30" x14ac:dyDescent="0.25">
      <c r="A4" s="9"/>
      <c r="B4" s="112" t="s">
        <v>89</v>
      </c>
      <c r="C4" s="113" t="s">
        <v>96</v>
      </c>
      <c r="D4" s="112" t="s">
        <v>81</v>
      </c>
      <c r="E4" s="114" t="s">
        <v>42</v>
      </c>
      <c r="F4" s="92"/>
      <c r="G4" s="115">
        <v>1</v>
      </c>
      <c r="H4" s="129"/>
      <c r="I4" s="115"/>
      <c r="J4" s="130" t="s">
        <v>86</v>
      </c>
      <c r="K4" s="130">
        <v>4</v>
      </c>
      <c r="L4" s="130"/>
      <c r="M4" s="130">
        <v>1</v>
      </c>
      <c r="N4" s="115"/>
      <c r="O4" s="129">
        <v>1</v>
      </c>
      <c r="P4" s="115"/>
      <c r="Q4" s="131" t="s">
        <v>97</v>
      </c>
      <c r="R4" s="131"/>
      <c r="S4" s="131" t="s">
        <v>94</v>
      </c>
      <c r="T4" s="131"/>
      <c r="U4" s="131" t="s">
        <v>98</v>
      </c>
      <c r="V4" s="132">
        <v>0.25</v>
      </c>
      <c r="W4" s="133" t="s">
        <v>90</v>
      </c>
      <c r="X4" s="116" t="s">
        <v>91</v>
      </c>
      <c r="Y4" s="97"/>
      <c r="Z4" s="97"/>
      <c r="AA4" s="97"/>
      <c r="AB4" s="97"/>
      <c r="AC4" s="97"/>
      <c r="AD4" s="97"/>
    </row>
    <row r="5" spans="1:30" x14ac:dyDescent="0.25">
      <c r="A5" s="9"/>
      <c r="B5" s="112" t="s">
        <v>80</v>
      </c>
      <c r="C5" s="113" t="s">
        <v>99</v>
      </c>
      <c r="D5" s="112" t="s">
        <v>81</v>
      </c>
      <c r="E5" s="114" t="s">
        <v>42</v>
      </c>
      <c r="F5" s="92"/>
      <c r="G5" s="115">
        <v>1</v>
      </c>
      <c r="H5" s="129"/>
      <c r="I5" s="115"/>
      <c r="J5" s="130" t="s">
        <v>82</v>
      </c>
      <c r="K5" s="130">
        <v>5</v>
      </c>
      <c r="L5" s="130"/>
      <c r="M5" s="130">
        <v>1</v>
      </c>
      <c r="N5" s="115"/>
      <c r="O5" s="129">
        <v>2</v>
      </c>
      <c r="P5" s="115"/>
      <c r="Q5" s="131" t="s">
        <v>100</v>
      </c>
      <c r="R5" s="131"/>
      <c r="S5" s="131" t="s">
        <v>95</v>
      </c>
      <c r="T5" s="131" t="s">
        <v>95</v>
      </c>
      <c r="U5" s="131" t="s">
        <v>101</v>
      </c>
      <c r="V5" s="132">
        <v>0.66700000000000004</v>
      </c>
      <c r="W5" s="133" t="s">
        <v>83</v>
      </c>
      <c r="X5" s="116" t="s">
        <v>84</v>
      </c>
      <c r="Y5" s="97"/>
      <c r="Z5" s="97"/>
      <c r="AA5" s="97"/>
      <c r="AB5" s="97"/>
      <c r="AC5" s="97"/>
      <c r="AD5" s="97"/>
    </row>
    <row r="6" spans="1:30" x14ac:dyDescent="0.25">
      <c r="A6" s="9"/>
      <c r="B6" s="112" t="s">
        <v>85</v>
      </c>
      <c r="C6" s="113" t="s">
        <v>102</v>
      </c>
      <c r="D6" s="112" t="s">
        <v>81</v>
      </c>
      <c r="E6" s="114" t="s">
        <v>42</v>
      </c>
      <c r="F6" s="92"/>
      <c r="G6" s="115"/>
      <c r="H6" s="129"/>
      <c r="I6" s="115">
        <v>1</v>
      </c>
      <c r="J6" s="130" t="s">
        <v>86</v>
      </c>
      <c r="K6" s="130">
        <v>7</v>
      </c>
      <c r="L6" s="130"/>
      <c r="M6" s="130">
        <v>1</v>
      </c>
      <c r="N6" s="115"/>
      <c r="O6" s="129"/>
      <c r="P6" s="115">
        <v>2</v>
      </c>
      <c r="Q6" s="131" t="s">
        <v>92</v>
      </c>
      <c r="R6" s="131" t="s">
        <v>103</v>
      </c>
      <c r="S6" s="131" t="s">
        <v>93</v>
      </c>
      <c r="T6" s="131" t="s">
        <v>103</v>
      </c>
      <c r="U6" s="131" t="s">
        <v>104</v>
      </c>
      <c r="V6" s="132">
        <v>0.57099999999999995</v>
      </c>
      <c r="W6" s="133" t="s">
        <v>87</v>
      </c>
      <c r="X6" s="116" t="s">
        <v>88</v>
      </c>
      <c r="Y6" s="97"/>
      <c r="Z6" s="97"/>
      <c r="AA6" s="97"/>
      <c r="AB6" s="97"/>
      <c r="AC6" s="97"/>
      <c r="AD6" s="97"/>
    </row>
    <row r="7" spans="1:30" x14ac:dyDescent="0.25">
      <c r="A7" s="24"/>
      <c r="B7" s="23" t="s">
        <v>9</v>
      </c>
      <c r="C7" s="18"/>
      <c r="D7" s="17"/>
      <c r="E7" s="117"/>
      <c r="F7" s="118"/>
      <c r="G7" s="19">
        <f>SUM(G3:G6)</f>
        <v>2</v>
      </c>
      <c r="H7" s="19"/>
      <c r="I7" s="19">
        <f>SUM(I3:I6)</f>
        <v>1</v>
      </c>
      <c r="J7" s="18"/>
      <c r="K7" s="18"/>
      <c r="L7" s="18"/>
      <c r="M7" s="19">
        <f t="shared" ref="M7" si="0">SUM(M3:M6)</f>
        <v>3</v>
      </c>
      <c r="N7" s="19"/>
      <c r="O7" s="19"/>
      <c r="P7" s="19"/>
      <c r="Q7" s="119" t="s">
        <v>105</v>
      </c>
      <c r="R7" s="119" t="s">
        <v>103</v>
      </c>
      <c r="S7" s="119" t="s">
        <v>106</v>
      </c>
      <c r="T7" s="119" t="s">
        <v>93</v>
      </c>
      <c r="U7" s="119" t="s">
        <v>107</v>
      </c>
      <c r="V7" s="31">
        <v>0.52900000000000003</v>
      </c>
      <c r="W7" s="120"/>
      <c r="X7" s="119"/>
      <c r="Y7" s="97"/>
      <c r="Z7" s="97"/>
      <c r="AA7" s="97"/>
      <c r="AB7" s="97"/>
      <c r="AC7" s="97"/>
      <c r="AD7" s="97"/>
    </row>
    <row r="8" spans="1:30" x14ac:dyDescent="0.25">
      <c r="A8" s="24"/>
      <c r="B8" s="121"/>
      <c r="C8" s="122"/>
      <c r="D8" s="123"/>
      <c r="E8" s="124"/>
      <c r="F8" s="125"/>
      <c r="G8" s="122"/>
      <c r="H8" s="122"/>
      <c r="I8" s="122"/>
      <c r="J8" s="126"/>
      <c r="K8" s="126"/>
      <c r="L8" s="126"/>
      <c r="M8" s="122"/>
      <c r="N8" s="122"/>
      <c r="O8" s="122"/>
      <c r="P8" s="122"/>
      <c r="Q8" s="127"/>
      <c r="R8" s="127"/>
      <c r="S8" s="127"/>
      <c r="T8" s="127"/>
      <c r="U8" s="127"/>
      <c r="V8" s="122"/>
      <c r="W8" s="123"/>
      <c r="X8" s="128"/>
      <c r="Y8" s="97"/>
      <c r="Z8" s="97"/>
      <c r="AA8" s="97"/>
      <c r="AB8" s="97"/>
      <c r="AC8" s="97"/>
      <c r="AD8" s="97"/>
    </row>
    <row r="9" spans="1:30" x14ac:dyDescent="0.25">
      <c r="A9" s="24"/>
      <c r="B9" s="105"/>
      <c r="C9" s="1"/>
      <c r="D9" s="105"/>
      <c r="E9" s="106"/>
      <c r="G9" s="1"/>
      <c r="H9" s="37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105"/>
      <c r="X9" s="1"/>
      <c r="Y9" s="97"/>
      <c r="Z9" s="97"/>
      <c r="AA9" s="97"/>
      <c r="AB9" s="97"/>
      <c r="AC9" s="97"/>
      <c r="AD9" s="97"/>
    </row>
    <row r="10" spans="1:30" x14ac:dyDescent="0.25">
      <c r="A10" s="24"/>
      <c r="B10" s="105"/>
      <c r="C10" s="1"/>
      <c r="D10" s="105"/>
      <c r="E10" s="106"/>
      <c r="G10" s="1"/>
      <c r="H10" s="37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105"/>
      <c r="X10" s="1"/>
      <c r="Y10" s="97"/>
      <c r="Z10" s="97"/>
      <c r="AA10" s="97"/>
      <c r="AB10" s="97"/>
      <c r="AC10" s="97"/>
      <c r="AD10" s="97"/>
    </row>
    <row r="11" spans="1:30" x14ac:dyDescent="0.25">
      <c r="A11" s="24"/>
      <c r="B11" s="105"/>
      <c r="C11" s="1"/>
      <c r="D11" s="105"/>
      <c r="E11" s="106"/>
      <c r="G11" s="1"/>
      <c r="H11" s="37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05"/>
      <c r="X11" s="1"/>
      <c r="Y11" s="97"/>
      <c r="Z11" s="97"/>
      <c r="AA11" s="97"/>
      <c r="AB11" s="97"/>
      <c r="AC11" s="97"/>
      <c r="AD11" s="97"/>
    </row>
    <row r="12" spans="1:30" x14ac:dyDescent="0.25">
      <c r="A12" s="24"/>
      <c r="B12" s="105"/>
      <c r="C12" s="1"/>
      <c r="D12" s="105"/>
      <c r="E12" s="106"/>
      <c r="G12" s="1"/>
      <c r="H12" s="37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105"/>
      <c r="X12" s="1"/>
      <c r="Y12" s="97"/>
      <c r="Z12" s="97"/>
      <c r="AA12" s="97"/>
      <c r="AB12" s="97"/>
      <c r="AC12" s="97"/>
      <c r="AD12" s="97"/>
    </row>
    <row r="13" spans="1:30" x14ac:dyDescent="0.25">
      <c r="A13" s="24"/>
      <c r="B13" s="105"/>
      <c r="C13" s="1"/>
      <c r="D13" s="105"/>
      <c r="E13" s="106"/>
      <c r="G13" s="1"/>
      <c r="H13" s="37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105"/>
      <c r="X13" s="1"/>
      <c r="Y13" s="97"/>
      <c r="Z13" s="97"/>
      <c r="AA13" s="97"/>
      <c r="AB13" s="97"/>
      <c r="AC13" s="97"/>
      <c r="AD13" s="97"/>
    </row>
    <row r="14" spans="1:30" x14ac:dyDescent="0.25">
      <c r="A14" s="24"/>
      <c r="B14" s="105"/>
      <c r="C14" s="1"/>
      <c r="D14" s="105"/>
      <c r="E14" s="106"/>
      <c r="G14" s="1"/>
      <c r="H14" s="37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105"/>
      <c r="X14" s="1"/>
      <c r="Y14" s="97"/>
      <c r="Z14" s="97"/>
      <c r="AA14" s="97"/>
      <c r="AB14" s="97"/>
      <c r="AC14" s="97"/>
      <c r="AD14" s="97"/>
    </row>
    <row r="15" spans="1:30" x14ac:dyDescent="0.25">
      <c r="A15" s="24"/>
      <c r="B15" s="105"/>
      <c r="C15" s="1"/>
      <c r="D15" s="105"/>
      <c r="E15" s="106"/>
      <c r="G15" s="1"/>
      <c r="H15" s="37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105"/>
      <c r="X15" s="1"/>
      <c r="Y15" s="97"/>
      <c r="Z15" s="97"/>
      <c r="AA15" s="97"/>
      <c r="AB15" s="97"/>
      <c r="AC15" s="97"/>
      <c r="AD15" s="97"/>
    </row>
    <row r="16" spans="1:30" x14ac:dyDescent="0.25">
      <c r="A16" s="24"/>
      <c r="B16" s="105"/>
      <c r="C16" s="1"/>
      <c r="D16" s="105"/>
      <c r="E16" s="106"/>
      <c r="G16" s="1"/>
      <c r="H16" s="37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105"/>
      <c r="X16" s="1"/>
      <c r="Y16" s="97"/>
      <c r="Z16" s="97"/>
      <c r="AA16" s="97"/>
      <c r="AB16" s="97"/>
      <c r="AC16" s="97"/>
      <c r="AD16" s="97"/>
    </row>
    <row r="17" spans="1:30" x14ac:dyDescent="0.25">
      <c r="A17" s="24"/>
      <c r="B17" s="105"/>
      <c r="C17" s="1"/>
      <c r="D17" s="105"/>
      <c r="E17" s="106"/>
      <c r="G17" s="1"/>
      <c r="H17" s="37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105"/>
      <c r="X17" s="1"/>
      <c r="Y17" s="97"/>
      <c r="Z17" s="97"/>
      <c r="AA17" s="97"/>
      <c r="AB17" s="97"/>
      <c r="AC17" s="97"/>
      <c r="AD17" s="97"/>
    </row>
    <row r="18" spans="1:30" x14ac:dyDescent="0.25">
      <c r="A18" s="24"/>
      <c r="B18" s="105"/>
      <c r="C18" s="1"/>
      <c r="D18" s="105"/>
      <c r="E18" s="106"/>
      <c r="G18" s="1"/>
      <c r="H18" s="37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105"/>
      <c r="X18" s="1"/>
      <c r="Y18" s="97"/>
      <c r="Z18" s="97"/>
      <c r="AA18" s="97"/>
      <c r="AB18" s="97"/>
      <c r="AC18" s="97"/>
      <c r="AD18" s="97"/>
    </row>
    <row r="19" spans="1:30" x14ac:dyDescent="0.25">
      <c r="A19" s="24"/>
      <c r="B19" s="105"/>
      <c r="C19" s="1"/>
      <c r="D19" s="105"/>
      <c r="E19" s="106"/>
      <c r="G19" s="1"/>
      <c r="H19" s="37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105"/>
      <c r="X19" s="1"/>
      <c r="Y19" s="97"/>
      <c r="Z19" s="97"/>
      <c r="AA19" s="97"/>
      <c r="AB19" s="97"/>
      <c r="AC19" s="97"/>
      <c r="AD19" s="97"/>
    </row>
    <row r="20" spans="1:30" x14ac:dyDescent="0.25">
      <c r="A20" s="24"/>
      <c r="B20" s="105"/>
      <c r="C20" s="1"/>
      <c r="D20" s="105"/>
      <c r="E20" s="106"/>
      <c r="G20" s="1"/>
      <c r="H20" s="37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105"/>
      <c r="X20" s="1"/>
      <c r="Y20" s="97"/>
      <c r="Z20" s="97"/>
      <c r="AA20" s="97"/>
      <c r="AB20" s="97"/>
      <c r="AC20" s="97"/>
      <c r="AD20" s="97"/>
    </row>
    <row r="21" spans="1:30" x14ac:dyDescent="0.25">
      <c r="A21" s="24"/>
      <c r="B21" s="105"/>
      <c r="C21" s="1"/>
      <c r="D21" s="105"/>
      <c r="E21" s="106"/>
      <c r="G21" s="1"/>
      <c r="H21" s="37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105"/>
      <c r="X21" s="1"/>
      <c r="Y21" s="97"/>
      <c r="Z21" s="97"/>
      <c r="AA21" s="97"/>
      <c r="AB21" s="97"/>
      <c r="AC21" s="97"/>
      <c r="AD21" s="97"/>
    </row>
    <row r="22" spans="1:30" x14ac:dyDescent="0.25">
      <c r="A22" s="24"/>
      <c r="B22" s="105"/>
      <c r="C22" s="1"/>
      <c r="D22" s="105"/>
      <c r="E22" s="106"/>
      <c r="G22" s="1"/>
      <c r="H22" s="37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105"/>
      <c r="X22" s="1"/>
      <c r="Y22" s="97"/>
      <c r="Z22" s="97"/>
      <c r="AA22" s="97"/>
      <c r="AB22" s="97"/>
      <c r="AC22" s="97"/>
      <c r="AD22" s="97"/>
    </row>
    <row r="23" spans="1:30" x14ac:dyDescent="0.25">
      <c r="A23" s="24"/>
      <c r="B23" s="105"/>
      <c r="C23" s="1"/>
      <c r="D23" s="105"/>
      <c r="E23" s="106"/>
      <c r="G23" s="1"/>
      <c r="H23" s="37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105"/>
      <c r="X23" s="1"/>
      <c r="Y23" s="97"/>
      <c r="Z23" s="97"/>
      <c r="AA23" s="97"/>
      <c r="AB23" s="97"/>
      <c r="AC23" s="97"/>
      <c r="AD23" s="97"/>
    </row>
    <row r="24" spans="1:30" x14ac:dyDescent="0.25">
      <c r="A24" s="24"/>
      <c r="B24" s="105"/>
      <c r="C24" s="1"/>
      <c r="D24" s="105"/>
      <c r="E24" s="106"/>
      <c r="G24" s="1"/>
      <c r="H24" s="37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105"/>
      <c r="X24" s="1"/>
      <c r="Y24" s="97"/>
      <c r="Z24" s="97"/>
      <c r="AA24" s="97"/>
      <c r="AB24" s="97"/>
      <c r="AC24" s="97"/>
      <c r="AD24" s="97"/>
    </row>
    <row r="25" spans="1:30" x14ac:dyDescent="0.25">
      <c r="A25" s="24"/>
      <c r="B25" s="105"/>
      <c r="C25" s="1"/>
      <c r="D25" s="105"/>
      <c r="E25" s="106"/>
      <c r="G25" s="1"/>
      <c r="H25" s="37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105"/>
      <c r="X25" s="1"/>
      <c r="Y25" s="97"/>
      <c r="Z25" s="97"/>
      <c r="AA25" s="97"/>
      <c r="AB25" s="97"/>
      <c r="AC25" s="97"/>
      <c r="AD25" s="97"/>
    </row>
    <row r="26" spans="1:30" x14ac:dyDescent="0.25">
      <c r="A26" s="24"/>
      <c r="B26" s="105"/>
      <c r="C26" s="1"/>
      <c r="D26" s="105"/>
      <c r="E26" s="106"/>
      <c r="G26" s="1"/>
      <c r="H26" s="37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105"/>
      <c r="X26" s="1"/>
      <c r="Y26" s="97"/>
      <c r="Z26" s="97"/>
      <c r="AA26" s="97"/>
      <c r="AB26" s="97"/>
      <c r="AC26" s="97"/>
      <c r="AD26" s="97"/>
    </row>
    <row r="27" spans="1:30" x14ac:dyDescent="0.25">
      <c r="A27" s="24"/>
      <c r="B27" s="105"/>
      <c r="C27" s="1"/>
      <c r="D27" s="105"/>
      <c r="E27" s="106"/>
      <c r="G27" s="1"/>
      <c r="H27" s="37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105"/>
      <c r="X27" s="1"/>
      <c r="Y27" s="97"/>
      <c r="Z27" s="97"/>
      <c r="AA27" s="97"/>
      <c r="AB27" s="97"/>
      <c r="AC27" s="97"/>
      <c r="AD27" s="97"/>
    </row>
    <row r="28" spans="1:30" x14ac:dyDescent="0.25">
      <c r="A28" s="24"/>
      <c r="B28" s="105"/>
      <c r="C28" s="1"/>
      <c r="D28" s="105"/>
      <c r="E28" s="106"/>
      <c r="G28" s="1"/>
      <c r="H28" s="37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105"/>
      <c r="X28" s="1"/>
      <c r="Y28" s="97"/>
      <c r="Z28" s="97"/>
      <c r="AA28" s="97"/>
      <c r="AB28" s="97"/>
      <c r="AC28" s="97"/>
      <c r="AD28" s="97"/>
    </row>
    <row r="29" spans="1:30" x14ac:dyDescent="0.25">
      <c r="A29" s="24"/>
      <c r="B29" s="105"/>
      <c r="C29" s="1"/>
      <c r="D29" s="105"/>
      <c r="E29" s="106"/>
      <c r="G29" s="1"/>
      <c r="H29" s="37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105"/>
      <c r="X29" s="1"/>
      <c r="Y29" s="97"/>
      <c r="Z29" s="97"/>
      <c r="AA29" s="97"/>
      <c r="AB29" s="97"/>
      <c r="AC29" s="97"/>
      <c r="AD29" s="97"/>
    </row>
    <row r="30" spans="1:30" x14ac:dyDescent="0.25">
      <c r="A30" s="24"/>
      <c r="B30" s="105"/>
      <c r="C30" s="1"/>
      <c r="D30" s="105"/>
      <c r="E30" s="106"/>
      <c r="G30" s="1"/>
      <c r="H30" s="37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105"/>
      <c r="X30" s="1"/>
      <c r="Y30" s="97"/>
      <c r="Z30" s="97"/>
      <c r="AA30" s="97"/>
      <c r="AB30" s="97"/>
      <c r="AC30" s="97"/>
      <c r="AD30" s="97"/>
    </row>
    <row r="31" spans="1:30" x14ac:dyDescent="0.25">
      <c r="A31" s="24"/>
      <c r="B31" s="105"/>
      <c r="C31" s="1"/>
      <c r="D31" s="105"/>
      <c r="E31" s="106"/>
      <c r="G31" s="1"/>
      <c r="H31" s="37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105"/>
      <c r="X31" s="1"/>
      <c r="Y31" s="97"/>
      <c r="Z31" s="97"/>
      <c r="AA31" s="97"/>
      <c r="AB31" s="97"/>
      <c r="AC31" s="97"/>
      <c r="AD31" s="97"/>
    </row>
    <row r="32" spans="1:30" x14ac:dyDescent="0.25">
      <c r="A32" s="24"/>
      <c r="B32" s="105"/>
      <c r="C32" s="1"/>
      <c r="D32" s="105"/>
      <c r="E32" s="106"/>
      <c r="G32" s="1"/>
      <c r="H32" s="37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105"/>
      <c r="X32" s="1"/>
      <c r="Y32" s="97"/>
      <c r="Z32" s="97"/>
      <c r="AA32" s="97"/>
      <c r="AB32" s="97"/>
      <c r="AC32" s="97"/>
      <c r="AD32" s="97"/>
    </row>
    <row r="33" spans="1:30" x14ac:dyDescent="0.25">
      <c r="A33" s="24"/>
      <c r="B33" s="105"/>
      <c r="C33" s="1"/>
      <c r="D33" s="105"/>
      <c r="E33" s="106"/>
      <c r="G33" s="1"/>
      <c r="H33" s="37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105"/>
      <c r="X33" s="1"/>
      <c r="Y33" s="97"/>
      <c r="Z33" s="97"/>
      <c r="AA33" s="97"/>
      <c r="AB33" s="97"/>
      <c r="AC33" s="97"/>
      <c r="AD33" s="97"/>
    </row>
    <row r="34" spans="1:30" x14ac:dyDescent="0.25">
      <c r="A34" s="24"/>
      <c r="B34" s="105"/>
      <c r="C34" s="1"/>
      <c r="D34" s="105"/>
      <c r="E34" s="106"/>
      <c r="G34" s="1"/>
      <c r="H34" s="37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105"/>
      <c r="X34" s="1"/>
      <c r="Y34" s="97"/>
      <c r="Z34" s="97"/>
      <c r="AA34" s="97"/>
      <c r="AB34" s="97"/>
      <c r="AC34" s="97"/>
      <c r="AD34" s="97"/>
    </row>
    <row r="35" spans="1:30" x14ac:dyDescent="0.25">
      <c r="A35" s="24"/>
      <c r="B35" s="105"/>
      <c r="C35" s="1"/>
      <c r="D35" s="105"/>
      <c r="E35" s="106"/>
      <c r="G35" s="1"/>
      <c r="H35" s="37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105"/>
      <c r="X35" s="1"/>
      <c r="Y35" s="97"/>
      <c r="Z35" s="97"/>
      <c r="AA35" s="97"/>
      <c r="AB35" s="97"/>
      <c r="AC35" s="97"/>
      <c r="AD35" s="9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2019-01-22T21:27:34Z</dcterms:modified>
</cp:coreProperties>
</file>