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7" i="1" l="1"/>
  <c r="O15" i="1" l="1"/>
  <c r="O13" i="1"/>
  <c r="O12" i="1"/>
  <c r="O11" i="1"/>
  <c r="O10" i="1"/>
  <c r="O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M19" i="1"/>
  <c r="L19" i="1"/>
  <c r="K19" i="1"/>
  <c r="J19" i="1"/>
  <c r="I19" i="1"/>
  <c r="I23" i="1"/>
  <c r="H19" i="1"/>
  <c r="H23" i="1"/>
  <c r="G19" i="1"/>
  <c r="G23" i="1"/>
  <c r="F19" i="1"/>
  <c r="E19" i="1"/>
  <c r="E23" i="1" s="1"/>
  <c r="F23" i="1"/>
  <c r="N19" i="1"/>
  <c r="N23" i="1" s="1"/>
  <c r="O23" i="1"/>
  <c r="I26" i="1"/>
  <c r="F26" i="1"/>
  <c r="D20" i="1"/>
  <c r="H26" i="1"/>
  <c r="G26" i="1"/>
  <c r="O26" i="1"/>
  <c r="N26" i="1"/>
  <c r="E26" i="1" l="1"/>
  <c r="K23" i="1"/>
  <c r="L23" i="1"/>
  <c r="M23" i="1"/>
  <c r="L26" i="1" l="1"/>
  <c r="K26" i="1"/>
  <c r="M26" i="1"/>
</calcChain>
</file>

<file path=xl/sharedStrings.xml><?xml version="1.0" encoding="utf-8"?>
<sst xmlns="http://schemas.openxmlformats.org/spreadsheetml/2006/main" count="99" uniqueCount="59">
  <si>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</si>
  <si>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</si>
  <si>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</si>
  <si>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</si>
  <si>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</si>
  <si>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</si>
  <si>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</si>
  <si>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</si>
  <si>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</si>
  <si>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</si>
  <si>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</si>
  <si>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</si>
  <si>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</si>
  <si>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</si>
  <si>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</si>
  <si>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</si>
  <si>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</si>
  <si>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</si>
  <si>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</si>
  <si>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</si>
  <si>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</si>
  <si>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</si>
  <si>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</si>
  <si>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</si>
  <si>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</si>
  <si>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</si>
  <si>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</si>
  <si>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</si>
  <si>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</si>
  <si>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</si>
  <si>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</si>
  <si>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</si>
  <si>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</si>
  <si>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</si>
  <si>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</si>
  <si>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</si>
  <si>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</si>
  <si>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</si>
  <si>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</si>
  <si>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</si>
  <si>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Leila Karttunen</t>
  </si>
  <si>
    <t>ViU</t>
  </si>
  <si>
    <t>3.</t>
  </si>
  <si>
    <t>6.</t>
  </si>
  <si>
    <t>7.</t>
  </si>
  <si>
    <t>9.</t>
  </si>
  <si>
    <t>17.10.1972</t>
  </si>
  <si>
    <t>ykköspesis</t>
  </si>
  <si>
    <t>play off</t>
  </si>
  <si>
    <t>ViU = Viinijärven Urheilijat  (1914)</t>
  </si>
  <si>
    <t>15.05. 1994  YJ - ViU  2-1  (2-0, 1-6, 1-0)</t>
  </si>
  <si>
    <t xml:space="preserve">  21 v   6 kk 28 pv</t>
  </si>
  <si>
    <t>5.  ottelu</t>
  </si>
  <si>
    <t>29.05. 1994  ViU - Turku-Pesis  2-1  (1-4, 6-1, 3-0)</t>
  </si>
  <si>
    <t xml:space="preserve">  21 v   7 kk 12 pv</t>
  </si>
  <si>
    <t>ViU  2</t>
  </si>
  <si>
    <t>ykkössarja</t>
  </si>
  <si>
    <t>suomensarja</t>
  </si>
  <si>
    <t>superpesiskarsinta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</si>
</sst>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1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5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7.42578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710937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7">
        <v>1989</v>
      </c>
      <c r="C4" s="87"/>
      <c r="D4" s="88" t="s">
        <v>55</v>
      </c>
      <c r="E4" s="87"/>
      <c r="F4" s="89" t="s">
        <v>57</v>
      </c>
      <c r="G4" s="90"/>
      <c r="H4" s="91"/>
      <c r="I4" s="87"/>
      <c r="J4" s="87"/>
      <c r="K4" s="87"/>
      <c r="L4" s="87"/>
      <c r="M4" s="87"/>
      <c r="N4" s="92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9">
        <v>1990</v>
      </c>
      <c r="C5" s="79"/>
      <c r="D5" s="80" t="s">
        <v>55</v>
      </c>
      <c r="E5" s="79"/>
      <c r="F5" s="82" t="s">
        <v>56</v>
      </c>
      <c r="G5" s="83"/>
      <c r="H5" s="84"/>
      <c r="I5" s="79"/>
      <c r="J5" s="79"/>
      <c r="K5" s="79"/>
      <c r="L5" s="79"/>
      <c r="M5" s="79"/>
      <c r="N5" s="81"/>
      <c r="O5" s="25" t="e">
        <f t="shared" ref="O5" si="0">PRODUCT(I5/N5)</f>
        <v>#DIV/0!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9">
        <v>1991</v>
      </c>
      <c r="C6" s="79"/>
      <c r="D6" s="80" t="s">
        <v>55</v>
      </c>
      <c r="E6" s="79"/>
      <c r="F6" s="82" t="s">
        <v>56</v>
      </c>
      <c r="G6" s="83"/>
      <c r="H6" s="84"/>
      <c r="I6" s="79"/>
      <c r="J6" s="79"/>
      <c r="K6" s="79"/>
      <c r="L6" s="79"/>
      <c r="M6" s="79"/>
      <c r="N6" s="81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9">
        <v>1992</v>
      </c>
      <c r="C7" s="79"/>
      <c r="D7" s="80" t="s">
        <v>55</v>
      </c>
      <c r="E7" s="79"/>
      <c r="F7" s="82" t="s">
        <v>47</v>
      </c>
      <c r="G7" s="83"/>
      <c r="H7" s="84"/>
      <c r="I7" s="79"/>
      <c r="J7" s="79"/>
      <c r="K7" s="79"/>
      <c r="L7" s="79"/>
      <c r="M7" s="79"/>
      <c r="N7" s="81"/>
      <c r="O7" s="25" t="e">
        <f t="shared" ref="O7" si="1">PRODUCT(I7/N7)</f>
        <v>#DIV/0!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9">
        <v>1993</v>
      </c>
      <c r="C8" s="79"/>
      <c r="D8" s="80" t="s">
        <v>55</v>
      </c>
      <c r="E8" s="79"/>
      <c r="F8" s="82" t="s">
        <v>47</v>
      </c>
      <c r="G8" s="83"/>
      <c r="H8" s="84"/>
      <c r="I8" s="79"/>
      <c r="J8" s="79"/>
      <c r="K8" s="79"/>
      <c r="L8" s="79"/>
      <c r="M8" s="79"/>
      <c r="N8" s="81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93" t="s">
        <v>58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79">
        <v>1994</v>
      </c>
      <c r="C9" s="79"/>
      <c r="D9" s="80" t="s">
        <v>55</v>
      </c>
      <c r="E9" s="79"/>
      <c r="F9" s="82" t="s">
        <v>47</v>
      </c>
      <c r="G9" s="83"/>
      <c r="H9" s="84"/>
      <c r="I9" s="79"/>
      <c r="J9" s="79"/>
      <c r="K9" s="79"/>
      <c r="L9" s="79"/>
      <c r="M9" s="79"/>
      <c r="N9" s="81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1994</v>
      </c>
      <c r="C10" s="27" t="s">
        <v>43</v>
      </c>
      <c r="D10" s="28" t="s">
        <v>41</v>
      </c>
      <c r="E10" s="27">
        <v>14</v>
      </c>
      <c r="F10" s="27">
        <v>0</v>
      </c>
      <c r="G10" s="27">
        <v>1</v>
      </c>
      <c r="H10" s="27">
        <v>10</v>
      </c>
      <c r="I10" s="27">
        <v>22</v>
      </c>
      <c r="J10" s="27">
        <v>8</v>
      </c>
      <c r="K10" s="27">
        <v>8</v>
      </c>
      <c r="L10" s="27">
        <v>5</v>
      </c>
      <c r="M10" s="27">
        <v>1</v>
      </c>
      <c r="N10" s="29">
        <v>0.40799999999999997</v>
      </c>
      <c r="O10" s="25">
        <f t="shared" ref="O10:O15" si="2">PRODUCT(I10/N10)</f>
        <v>53.921568627450981</v>
      </c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 t="s">
        <v>48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1995</v>
      </c>
      <c r="C11" s="27" t="s">
        <v>43</v>
      </c>
      <c r="D11" s="28" t="s">
        <v>41</v>
      </c>
      <c r="E11" s="27">
        <v>9</v>
      </c>
      <c r="F11" s="27">
        <v>0</v>
      </c>
      <c r="G11" s="27">
        <v>1</v>
      </c>
      <c r="H11" s="27">
        <v>3</v>
      </c>
      <c r="I11" s="27">
        <v>14</v>
      </c>
      <c r="J11" s="27">
        <v>8</v>
      </c>
      <c r="K11" s="27">
        <v>5</v>
      </c>
      <c r="L11" s="27">
        <v>0</v>
      </c>
      <c r="M11" s="27">
        <v>1</v>
      </c>
      <c r="N11" s="29">
        <v>0.29199999999999998</v>
      </c>
      <c r="O11" s="25">
        <f t="shared" si="2"/>
        <v>47.945205479452056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 t="s">
        <v>48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1996</v>
      </c>
      <c r="C12" s="27" t="s">
        <v>42</v>
      </c>
      <c r="D12" s="28" t="s">
        <v>41</v>
      </c>
      <c r="E12" s="27">
        <v>10</v>
      </c>
      <c r="F12" s="27">
        <v>1</v>
      </c>
      <c r="G12" s="27">
        <v>4</v>
      </c>
      <c r="H12" s="27">
        <v>3</v>
      </c>
      <c r="I12" s="27">
        <v>21</v>
      </c>
      <c r="J12" s="27">
        <v>6</v>
      </c>
      <c r="K12" s="27">
        <v>3</v>
      </c>
      <c r="L12" s="27">
        <v>7</v>
      </c>
      <c r="M12" s="27">
        <v>5</v>
      </c>
      <c r="N12" s="29">
        <v>0.47699999999999998</v>
      </c>
      <c r="O12" s="25">
        <f t="shared" si="2"/>
        <v>44.025157232704402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>
        <v>1</v>
      </c>
      <c r="AF12" s="14" t="s">
        <v>48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1997</v>
      </c>
      <c r="C13" s="27" t="s">
        <v>44</v>
      </c>
      <c r="D13" s="28" t="s">
        <v>41</v>
      </c>
      <c r="E13" s="27">
        <v>23</v>
      </c>
      <c r="F13" s="27">
        <v>0</v>
      </c>
      <c r="G13" s="27">
        <v>4</v>
      </c>
      <c r="H13" s="27">
        <v>3</v>
      </c>
      <c r="I13" s="27">
        <v>53</v>
      </c>
      <c r="J13" s="27">
        <v>21</v>
      </c>
      <c r="K13" s="27">
        <v>16</v>
      </c>
      <c r="L13" s="27">
        <v>12</v>
      </c>
      <c r="M13" s="27">
        <v>4</v>
      </c>
      <c r="N13" s="29">
        <v>0.379</v>
      </c>
      <c r="O13" s="25">
        <f t="shared" si="2"/>
        <v>139.84168865435356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 t="s">
        <v>48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1998</v>
      </c>
      <c r="C14" s="27"/>
      <c r="D14" s="28"/>
      <c r="E14" s="27"/>
      <c r="F14" s="27"/>
      <c r="G14" s="27"/>
      <c r="H14" s="27"/>
      <c r="I14" s="27"/>
      <c r="J14" s="27"/>
      <c r="K14" s="27"/>
      <c r="L14" s="27"/>
      <c r="M14" s="27"/>
      <c r="N14" s="29"/>
      <c r="O14" s="25"/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1999</v>
      </c>
      <c r="C15" s="27" t="s">
        <v>45</v>
      </c>
      <c r="D15" s="28" t="s">
        <v>41</v>
      </c>
      <c r="E15" s="27">
        <v>22</v>
      </c>
      <c r="F15" s="27">
        <v>0</v>
      </c>
      <c r="G15" s="27">
        <v>5</v>
      </c>
      <c r="H15" s="27">
        <v>4</v>
      </c>
      <c r="I15" s="27">
        <v>53</v>
      </c>
      <c r="J15" s="27">
        <v>21</v>
      </c>
      <c r="K15" s="27">
        <v>15</v>
      </c>
      <c r="L15" s="27">
        <v>12</v>
      </c>
      <c r="M15" s="27">
        <v>5</v>
      </c>
      <c r="N15" s="29">
        <v>0.40899999999999997</v>
      </c>
      <c r="O15" s="25">
        <f t="shared" si="2"/>
        <v>129.58435207823962</v>
      </c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2000</v>
      </c>
      <c r="C16" s="27"/>
      <c r="D16" s="28"/>
      <c r="E16" s="27"/>
      <c r="F16" s="27"/>
      <c r="G16" s="27"/>
      <c r="H16" s="27"/>
      <c r="I16" s="27"/>
      <c r="J16" s="27"/>
      <c r="K16" s="27"/>
      <c r="L16" s="27"/>
      <c r="M16" s="27"/>
      <c r="N16" s="29"/>
      <c r="O16" s="25"/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7">
        <v>2001</v>
      </c>
      <c r="C17" s="27"/>
      <c r="D17" s="28"/>
      <c r="E17" s="27"/>
      <c r="F17" s="27"/>
      <c r="G17" s="27"/>
      <c r="H17" s="27"/>
      <c r="I17" s="27"/>
      <c r="J17" s="27"/>
      <c r="K17" s="27"/>
      <c r="L17" s="27"/>
      <c r="M17" s="27"/>
      <c r="N17" s="29"/>
      <c r="O17" s="25"/>
      <c r="P17" s="27"/>
      <c r="Q17" s="27"/>
      <c r="R17" s="27"/>
      <c r="S17" s="27"/>
      <c r="T17" s="27"/>
      <c r="U17" s="30"/>
      <c r="V17" s="30"/>
      <c r="W17" s="30"/>
      <c r="X17" s="30"/>
      <c r="Y17" s="30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79">
        <v>2002</v>
      </c>
      <c r="C18" s="79"/>
      <c r="D18" s="80" t="s">
        <v>41</v>
      </c>
      <c r="E18" s="79"/>
      <c r="F18" s="82" t="s">
        <v>47</v>
      </c>
      <c r="G18" s="83"/>
      <c r="H18" s="84"/>
      <c r="I18" s="79"/>
      <c r="J18" s="79"/>
      <c r="K18" s="79"/>
      <c r="L18" s="79"/>
      <c r="M18" s="79"/>
      <c r="N18" s="81"/>
      <c r="O18" s="85"/>
      <c r="P18" s="27"/>
      <c r="Q18" s="27"/>
      <c r="R18" s="27"/>
      <c r="S18" s="27"/>
      <c r="T18" s="27"/>
      <c r="U18" s="30"/>
      <c r="V18" s="30"/>
      <c r="W18" s="30"/>
      <c r="X18" s="30"/>
      <c r="Y18" s="30"/>
      <c r="Z18" s="27"/>
      <c r="AA18" s="27"/>
      <c r="AB18" s="27"/>
      <c r="AC18" s="27"/>
      <c r="AD18" s="27"/>
      <c r="AE18" s="27"/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7" t="s">
        <v>9</v>
      </c>
      <c r="C19" s="18"/>
      <c r="D19" s="16"/>
      <c r="E19" s="19">
        <f t="shared" ref="E19:M19" si="3">SUM(E10:E18)</f>
        <v>78</v>
      </c>
      <c r="F19" s="19">
        <f t="shared" si="3"/>
        <v>1</v>
      </c>
      <c r="G19" s="19">
        <f t="shared" si="3"/>
        <v>15</v>
      </c>
      <c r="H19" s="19">
        <f t="shared" si="3"/>
        <v>23</v>
      </c>
      <c r="I19" s="19">
        <f t="shared" si="3"/>
        <v>163</v>
      </c>
      <c r="J19" s="19">
        <f t="shared" si="3"/>
        <v>64</v>
      </c>
      <c r="K19" s="19">
        <f t="shared" si="3"/>
        <v>47</v>
      </c>
      <c r="L19" s="19">
        <f t="shared" si="3"/>
        <v>36</v>
      </c>
      <c r="M19" s="19">
        <f t="shared" si="3"/>
        <v>16</v>
      </c>
      <c r="N19" s="31">
        <f>PRODUCT(I19/O19)</f>
        <v>0.3924703744139042</v>
      </c>
      <c r="O19" s="86">
        <f t="shared" ref="O19:AE19" si="4">SUM(O10:O18)</f>
        <v>415.31797207220063</v>
      </c>
      <c r="P19" s="19">
        <f t="shared" si="4"/>
        <v>0</v>
      </c>
      <c r="Q19" s="19">
        <f t="shared" si="4"/>
        <v>0</v>
      </c>
      <c r="R19" s="19">
        <f t="shared" si="4"/>
        <v>0</v>
      </c>
      <c r="S19" s="19">
        <f t="shared" si="4"/>
        <v>0</v>
      </c>
      <c r="T19" s="19">
        <f t="shared" si="4"/>
        <v>0</v>
      </c>
      <c r="U19" s="19">
        <f t="shared" si="4"/>
        <v>0</v>
      </c>
      <c r="V19" s="19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9">
        <f t="shared" si="4"/>
        <v>0</v>
      </c>
      <c r="AB19" s="19">
        <f t="shared" si="4"/>
        <v>0</v>
      </c>
      <c r="AC19" s="19">
        <f t="shared" si="4"/>
        <v>0</v>
      </c>
      <c r="AD19" s="19">
        <f t="shared" si="4"/>
        <v>0</v>
      </c>
      <c r="AE19" s="19">
        <f t="shared" si="4"/>
        <v>1</v>
      </c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28" t="s">
        <v>2</v>
      </c>
      <c r="C20" s="32"/>
      <c r="D20" s="33">
        <f>SUM(F19:H19)+((I19-F19-G19)/3)+(E19/3)+(Z19*25)+(AA19*25)+(AB19*10)+(AC19*25)+(AD19*20)+(AE19*15)</f>
        <v>129</v>
      </c>
      <c r="E20" s="1"/>
      <c r="F20" s="1"/>
      <c r="G20" s="1"/>
      <c r="H20" s="1"/>
      <c r="I20" s="1"/>
      <c r="J20" s="1"/>
      <c r="K20" s="1"/>
      <c r="L20" s="1"/>
      <c r="M20" s="1"/>
      <c r="N20" s="3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25"/>
      <c r="AC20" s="1"/>
      <c r="AD20" s="35"/>
      <c r="AE20" s="1"/>
      <c r="AF20" s="1"/>
      <c r="AG20" s="24"/>
      <c r="AH20" s="9"/>
      <c r="AI20" s="9"/>
      <c r="AJ20" s="9"/>
      <c r="AK20" s="9"/>
      <c r="AL20" s="9"/>
    </row>
    <row r="21" spans="1:38" s="10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4"/>
      <c r="O21" s="36"/>
      <c r="P21" s="1"/>
      <c r="Q21" s="37"/>
      <c r="R21" s="1"/>
      <c r="S21" s="1"/>
      <c r="T21" s="1"/>
      <c r="U21" s="1"/>
      <c r="V21" s="1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23" t="s">
        <v>16</v>
      </c>
      <c r="C22" s="39"/>
      <c r="D22" s="39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25</v>
      </c>
      <c r="L22" s="19" t="s">
        <v>26</v>
      </c>
      <c r="M22" s="19" t="s">
        <v>27</v>
      </c>
      <c r="N22" s="19" t="s">
        <v>21</v>
      </c>
      <c r="O22" s="25"/>
      <c r="P22" s="40" t="s">
        <v>33</v>
      </c>
      <c r="Q22" s="13"/>
      <c r="R22" s="13"/>
      <c r="S22" s="13"/>
      <c r="T22" s="41"/>
      <c r="U22" s="41"/>
      <c r="V22" s="41"/>
      <c r="W22" s="41"/>
      <c r="X22" s="41"/>
      <c r="Y22" s="13"/>
      <c r="Z22" s="13"/>
      <c r="AA22" s="13"/>
      <c r="AB22" s="12"/>
      <c r="AC22" s="13"/>
      <c r="AD22" s="13"/>
      <c r="AE22" s="13"/>
      <c r="AF22" s="42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0" t="s">
        <v>17</v>
      </c>
      <c r="C23" s="13"/>
      <c r="D23" s="43"/>
      <c r="E23" s="27">
        <f>PRODUCT(E19)</f>
        <v>78</v>
      </c>
      <c r="F23" s="27">
        <f>PRODUCT(F19)</f>
        <v>1</v>
      </c>
      <c r="G23" s="27">
        <f>PRODUCT(G19)</f>
        <v>15</v>
      </c>
      <c r="H23" s="27">
        <f>PRODUCT(H19)</f>
        <v>23</v>
      </c>
      <c r="I23" s="27">
        <f>PRODUCT(I19)</f>
        <v>163</v>
      </c>
      <c r="J23" s="1"/>
      <c r="K23" s="44">
        <f>PRODUCT((F23+G23)/E23)</f>
        <v>0.20512820512820512</v>
      </c>
      <c r="L23" s="44">
        <f>PRODUCT(H23/E23)</f>
        <v>0.29487179487179488</v>
      </c>
      <c r="M23" s="44">
        <f>PRODUCT(I23/E23)</f>
        <v>2.0897435897435899</v>
      </c>
      <c r="N23" s="29">
        <f>PRODUCT(N19)</f>
        <v>0.3924703744139042</v>
      </c>
      <c r="O23" s="25">
        <f>PRODUCT(O19)</f>
        <v>415.31797207220063</v>
      </c>
      <c r="P23" s="45" t="s">
        <v>34</v>
      </c>
      <c r="Q23" s="46"/>
      <c r="R23" s="46"/>
      <c r="S23" s="47" t="s">
        <v>50</v>
      </c>
      <c r="T23" s="47"/>
      <c r="U23" s="47"/>
      <c r="V23" s="47"/>
      <c r="W23" s="47"/>
      <c r="X23" s="47"/>
      <c r="Y23" s="47"/>
      <c r="Z23" s="47"/>
      <c r="AA23" s="47"/>
      <c r="AB23" s="48"/>
      <c r="AC23" s="47"/>
      <c r="AD23" s="49" t="s">
        <v>38</v>
      </c>
      <c r="AE23" s="49"/>
      <c r="AF23" s="50" t="s">
        <v>51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1" t="s">
        <v>18</v>
      </c>
      <c r="C24" s="52"/>
      <c r="D24" s="53"/>
      <c r="E24" s="27"/>
      <c r="F24" s="27"/>
      <c r="G24" s="27"/>
      <c r="H24" s="27"/>
      <c r="I24" s="27"/>
      <c r="J24" s="1"/>
      <c r="K24" s="27"/>
      <c r="L24" s="27"/>
      <c r="M24" s="27"/>
      <c r="N24" s="27"/>
      <c r="O24" s="25"/>
      <c r="P24" s="54" t="s">
        <v>35</v>
      </c>
      <c r="Q24" s="55"/>
      <c r="R24" s="55"/>
      <c r="S24" s="56" t="s">
        <v>53</v>
      </c>
      <c r="T24" s="56"/>
      <c r="U24" s="56"/>
      <c r="V24" s="56"/>
      <c r="W24" s="56"/>
      <c r="X24" s="56"/>
      <c r="Y24" s="56"/>
      <c r="Z24" s="56"/>
      <c r="AA24" s="56"/>
      <c r="AB24" s="57"/>
      <c r="AC24" s="56"/>
      <c r="AD24" s="58" t="s">
        <v>52</v>
      </c>
      <c r="AE24" s="58"/>
      <c r="AF24" s="59" t="s">
        <v>54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60" t="s">
        <v>19</v>
      </c>
      <c r="C25" s="61"/>
      <c r="D25" s="62"/>
      <c r="E25" s="30"/>
      <c r="F25" s="30"/>
      <c r="G25" s="30"/>
      <c r="H25" s="30"/>
      <c r="I25" s="30"/>
      <c r="J25" s="1"/>
      <c r="K25" s="30"/>
      <c r="L25" s="30"/>
      <c r="M25" s="30"/>
      <c r="N25" s="30"/>
      <c r="O25" s="25"/>
      <c r="P25" s="54" t="s">
        <v>36</v>
      </c>
      <c r="Q25" s="55"/>
      <c r="R25" s="55"/>
      <c r="S25" s="56" t="s">
        <v>53</v>
      </c>
      <c r="T25" s="56"/>
      <c r="U25" s="56"/>
      <c r="V25" s="56"/>
      <c r="W25" s="56"/>
      <c r="X25" s="56"/>
      <c r="Y25" s="56"/>
      <c r="Z25" s="56"/>
      <c r="AA25" s="56"/>
      <c r="AB25" s="57"/>
      <c r="AC25" s="56"/>
      <c r="AD25" s="58" t="s">
        <v>52</v>
      </c>
      <c r="AE25" s="58"/>
      <c r="AF25" s="59" t="s">
        <v>54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63" t="s">
        <v>20</v>
      </c>
      <c r="C26" s="64"/>
      <c r="D26" s="65"/>
      <c r="E26" s="19">
        <f>SUM(E23:E25)</f>
        <v>78</v>
      </c>
      <c r="F26" s="19">
        <f>SUM(F23:F25)</f>
        <v>1</v>
      </c>
      <c r="G26" s="19">
        <f>SUM(G23:G25)</f>
        <v>15</v>
      </c>
      <c r="H26" s="19">
        <f>SUM(H23:H25)</f>
        <v>23</v>
      </c>
      <c r="I26" s="19">
        <f>SUM(I23:I25)</f>
        <v>163</v>
      </c>
      <c r="J26" s="1"/>
      <c r="K26" s="66">
        <f>PRODUCT((F26+G26)/E26)</f>
        <v>0.20512820512820512</v>
      </c>
      <c r="L26" s="66">
        <f>PRODUCT(H26/E26)</f>
        <v>0.29487179487179488</v>
      </c>
      <c r="M26" s="66">
        <f>PRODUCT(I26/E26)</f>
        <v>2.0897435897435899</v>
      </c>
      <c r="N26" s="31">
        <f>PRODUCT(I26/O26)</f>
        <v>0.3924703744139042</v>
      </c>
      <c r="O26" s="25">
        <f>SUM(O23:O25)</f>
        <v>415.31797207220063</v>
      </c>
      <c r="P26" s="67" t="s">
        <v>37</v>
      </c>
      <c r="Q26" s="68"/>
      <c r="R26" s="68"/>
      <c r="S26" s="69"/>
      <c r="T26" s="69"/>
      <c r="U26" s="69"/>
      <c r="V26" s="69"/>
      <c r="W26" s="69"/>
      <c r="X26" s="69"/>
      <c r="Y26" s="69"/>
      <c r="Z26" s="69"/>
      <c r="AA26" s="69"/>
      <c r="AB26" s="70"/>
      <c r="AC26" s="69"/>
      <c r="AD26" s="69"/>
      <c r="AE26" s="71"/>
      <c r="AF26" s="72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35"/>
      <c r="C27" s="35"/>
      <c r="D27" s="35"/>
      <c r="E27" s="35"/>
      <c r="F27" s="35"/>
      <c r="G27" s="35"/>
      <c r="H27" s="35"/>
      <c r="I27" s="35"/>
      <c r="J27" s="1"/>
      <c r="K27" s="35"/>
      <c r="L27" s="35"/>
      <c r="M27" s="35"/>
      <c r="N27" s="34"/>
      <c r="O27" s="25"/>
      <c r="P27" s="1"/>
      <c r="Q27" s="37"/>
      <c r="R27" s="1"/>
      <c r="S27" s="1"/>
      <c r="T27" s="25"/>
      <c r="U27" s="25"/>
      <c r="V27" s="73"/>
      <c r="W27" s="1"/>
      <c r="X27" s="1"/>
      <c r="Y27" s="1"/>
      <c r="Z27" s="1"/>
      <c r="AA27" s="1"/>
      <c r="AB27" s="25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 t="s">
        <v>39</v>
      </c>
      <c r="C28" s="1"/>
      <c r="D28" s="1" t="s">
        <v>49</v>
      </c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3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3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3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3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3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74"/>
      <c r="O33" s="25"/>
      <c r="P33" s="1"/>
      <c r="Q33" s="37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7"/>
      <c r="R34" s="1"/>
      <c r="S34" s="1"/>
      <c r="T34" s="25"/>
      <c r="U34" s="25"/>
      <c r="V34" s="73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s="75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7"/>
      <c r="R35" s="1"/>
      <c r="S35" s="1"/>
      <c r="T35" s="25"/>
      <c r="U35" s="25"/>
      <c r="V35" s="73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73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73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5"/>
      <c r="P38" s="1"/>
      <c r="Q38" s="37"/>
      <c r="R38" s="1"/>
      <c r="S38" s="1"/>
      <c r="T38" s="25"/>
      <c r="U38" s="25"/>
      <c r="V38" s="73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34"/>
      <c r="O39" s="25"/>
      <c r="P39" s="1"/>
      <c r="Q39" s="37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74"/>
      <c r="O40" s="25"/>
      <c r="P40" s="1"/>
      <c r="Q40" s="37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7"/>
      <c r="R41" s="1"/>
      <c r="S41" s="1"/>
      <c r="T41" s="25"/>
      <c r="U41" s="25"/>
      <c r="V41" s="73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9"/>
      <c r="AH41" s="75"/>
      <c r="AI41" s="75"/>
      <c r="AJ41" s="75"/>
      <c r="AK41" s="75"/>
      <c r="AL41" s="75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7"/>
      <c r="R42" s="1"/>
      <c r="S42" s="1"/>
      <c r="T42" s="25"/>
      <c r="U42" s="25"/>
      <c r="V42" s="73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  <c r="AH42" s="75"/>
      <c r="AI42" s="75"/>
      <c r="AJ42" s="75"/>
      <c r="AK42" s="75"/>
      <c r="AL42" s="75"/>
    </row>
    <row r="43" spans="1:38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7"/>
      <c r="R43" s="1"/>
      <c r="S43" s="1"/>
      <c r="T43" s="25"/>
      <c r="U43" s="25"/>
      <c r="V43" s="73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7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7"/>
      <c r="R44" s="1"/>
      <c r="S44" s="1"/>
      <c r="T44" s="25"/>
      <c r="U44" s="25"/>
      <c r="V44" s="73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7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4"/>
      <c r="O45" s="25"/>
      <c r="P45" s="1"/>
      <c r="Q45" s="37"/>
      <c r="R45" s="1"/>
      <c r="S45" s="1"/>
      <c r="T45" s="25"/>
      <c r="U45" s="25"/>
      <c r="V45" s="73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9"/>
    </row>
    <row r="46" spans="1:38" ht="15" customHeight="1" x14ac:dyDescent="0.25">
      <c r="A46" s="76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4"/>
      <c r="N46" s="34"/>
      <c r="O46" s="25"/>
      <c r="P46" s="1"/>
      <c r="Q46" s="37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9"/>
    </row>
    <row r="47" spans="1:38" ht="15" customHeight="1" x14ac:dyDescent="0.25">
      <c r="A47" s="7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7"/>
      <c r="R47" s="1"/>
      <c r="S47" s="1"/>
      <c r="T47" s="25"/>
      <c r="U47" s="25"/>
      <c r="V47" s="73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3"/>
      <c r="W48" s="1"/>
      <c r="X48" s="1"/>
      <c r="Y48" s="1"/>
      <c r="Z48" s="1"/>
      <c r="AA48" s="1"/>
      <c r="AB48" s="25"/>
      <c r="AC48" s="1"/>
      <c r="AD48" s="1"/>
      <c r="AE48" s="1"/>
      <c r="AF48" s="38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3"/>
      <c r="W49" s="1"/>
      <c r="X49" s="1"/>
      <c r="Y49" s="1"/>
      <c r="Z49" s="1"/>
      <c r="AA49" s="1"/>
      <c r="AB49" s="25"/>
      <c r="AC49" s="1"/>
      <c r="AD49" s="1"/>
      <c r="AE49" s="1"/>
      <c r="AF49" s="38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3"/>
      <c r="W50" s="1"/>
      <c r="X50" s="1"/>
      <c r="Y50" s="1"/>
      <c r="Z50" s="1"/>
      <c r="AA50" s="1"/>
      <c r="AB50" s="25"/>
      <c r="AC50" s="1"/>
      <c r="AD50" s="1"/>
      <c r="AE50" s="1"/>
      <c r="AF50" s="38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3"/>
      <c r="W51" s="1"/>
      <c r="X51" s="1"/>
      <c r="Y51" s="1"/>
      <c r="Z51" s="1"/>
      <c r="AA51" s="1"/>
      <c r="AB51" s="25"/>
      <c r="AC51" s="1"/>
      <c r="AD51" s="1"/>
      <c r="AE51" s="1"/>
      <c r="AF51" s="38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3"/>
      <c r="W52" s="1"/>
      <c r="X52" s="1"/>
      <c r="Y52" s="1"/>
      <c r="Z52" s="1"/>
      <c r="AA52" s="1"/>
      <c r="AB52" s="25"/>
      <c r="AC52" s="1"/>
      <c r="AD52" s="1"/>
      <c r="AE52" s="1"/>
      <c r="AF52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2019-01-23T14:02:51Z</dcterms:modified>
</cp:coreProperties>
</file>