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0" i="1" l="1"/>
  <c r="O12" i="1" l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G12" i="1"/>
  <c r="G16" i="1" s="1"/>
  <c r="F12" i="1"/>
  <c r="F16" i="1" s="1"/>
  <c r="E12" i="1"/>
  <c r="D13" i="1" l="1"/>
  <c r="K17" i="1"/>
  <c r="L17" i="1"/>
  <c r="M17" i="1"/>
  <c r="E16" i="1"/>
  <c r="E19" i="1" s="1"/>
  <c r="G19" i="1"/>
  <c r="F19" i="1"/>
  <c r="H16" i="1"/>
  <c r="H19" i="1" s="1"/>
  <c r="N12" i="1"/>
  <c r="N16" i="1" s="1"/>
  <c r="I16" i="1"/>
  <c r="K16" i="1" l="1"/>
  <c r="L19" i="1"/>
  <c r="K19" i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<sst xmlns="http://schemas.openxmlformats.org/spreadsheetml/2006/main" count="87" uniqueCount="56">
  <si>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</si>
  <si>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</si>
  <si>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</si>
  <si>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</si>
  <si>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</si>
  <si>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</si>
  <si>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</si>
  <si>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</si>
  <si>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</si>
  <si>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</si>
  <si>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</si>
  <si>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</si>
  <si>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</si>
  <si>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</si>
  <si>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</si>
  <si>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</si>
  <si>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</si>
  <si>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</si>
  <si>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</si>
  <si>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</si>
  <si>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</si>
  <si>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</si>
  <si>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</si>
  <si>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</si>
  <si>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</si>
  <si>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</si>
  <si>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</si>
  <si>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</si>
  <si>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</si>
  <si>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</si>
  <si>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</si>
  <si>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</si>
  <si>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</si>
  <si>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</si>
  <si>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</si>
  <si>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</si>
  <si>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</si>
  <si>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</si>
  <si>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 = Jyväskylän Pesis  (2004)</t>
  </si>
  <si>
    <t>JyPe  2</t>
  </si>
  <si>
    <t>Kirittäret</t>
  </si>
  <si>
    <t>JyPe = Jyväskylän Pesis  (2004),  kasvattajaseura</t>
  </si>
  <si>
    <t>suomensarja</t>
  </si>
  <si>
    <t>2.  ottelu</t>
  </si>
  <si>
    <t>1.</t>
  </si>
  <si>
    <t>Silja Kantanen</t>
  </si>
  <si>
    <t>10.1.2000   Jyväskylä</t>
  </si>
  <si>
    <t>25.07. 2018  Kirittäret - KeKi  2-0  (4-2, 13-1)</t>
  </si>
  <si>
    <t xml:space="preserve"> 18 v   6 kk 15 pv</t>
  </si>
  <si>
    <t xml:space="preserve"> 18 v   6 kk 17 pv</t>
  </si>
  <si>
    <t>27.07. 2018  SMJ - Kirittäret  0-2  (1-6, 5-19)</t>
  </si>
  <si>
    <t>LaVe</t>
  </si>
  <si>
    <t>LaVe = Lappajärven Veikot  (1911)</t>
  </si>
  <si>
    <t xml:space="preserve">Lyöty </t>
  </si>
  <si>
    <t xml:space="preserve">Tuotu 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</si>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</sst>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2016</v>
      </c>
      <c r="C4" s="61"/>
      <c r="D4" s="62" t="s">
        <v>39</v>
      </c>
      <c r="E4" s="61"/>
      <c r="F4" s="63" t="s">
        <v>42</v>
      </c>
      <c r="G4" s="64"/>
      <c r="H4" s="65"/>
      <c r="I4" s="61"/>
      <c r="J4" s="61"/>
      <c r="K4" s="61"/>
      <c r="L4" s="61"/>
      <c r="M4" s="61"/>
      <c r="N4" s="6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1">
        <v>2017</v>
      </c>
      <c r="C5" s="61"/>
      <c r="D5" s="62" t="s">
        <v>39</v>
      </c>
      <c r="E5" s="61"/>
      <c r="F5" s="63" t="s">
        <v>42</v>
      </c>
      <c r="G5" s="64"/>
      <c r="H5" s="65"/>
      <c r="I5" s="61"/>
      <c r="J5" s="61"/>
      <c r="K5" s="61"/>
      <c r="L5" s="61"/>
      <c r="M5" s="61"/>
      <c r="N5" s="66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1">
        <v>2018</v>
      </c>
      <c r="C6" s="61"/>
      <c r="D6" s="62" t="s">
        <v>39</v>
      </c>
      <c r="E6" s="61"/>
      <c r="F6" s="63" t="s">
        <v>42</v>
      </c>
      <c r="G6" s="64"/>
      <c r="H6" s="65"/>
      <c r="I6" s="61"/>
      <c r="J6" s="61"/>
      <c r="K6" s="61"/>
      <c r="L6" s="61"/>
      <c r="M6" s="61"/>
      <c r="N6" s="66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2018</v>
      </c>
      <c r="C7" s="26" t="s">
        <v>44</v>
      </c>
      <c r="D7" s="28" t="s">
        <v>40</v>
      </c>
      <c r="E7" s="26">
        <v>4</v>
      </c>
      <c r="F7" s="26">
        <v>0</v>
      </c>
      <c r="G7" s="26">
        <v>4</v>
      </c>
      <c r="H7" s="41">
        <v>1</v>
      </c>
      <c r="I7" s="26">
        <v>8</v>
      </c>
      <c r="J7" s="26">
        <v>0</v>
      </c>
      <c r="K7" s="26">
        <v>1</v>
      </c>
      <c r="L7" s="26">
        <v>3</v>
      </c>
      <c r="M7" s="26">
        <v>4</v>
      </c>
      <c r="N7" s="29">
        <v>0.38090000000000002</v>
      </c>
      <c r="O7" s="24">
        <v>21</v>
      </c>
      <c r="P7" s="26">
        <v>2</v>
      </c>
      <c r="Q7" s="26">
        <v>0</v>
      </c>
      <c r="R7" s="26">
        <v>2</v>
      </c>
      <c r="S7" s="26">
        <v>0</v>
      </c>
      <c r="T7" s="26">
        <v>3</v>
      </c>
      <c r="U7" s="27"/>
      <c r="V7" s="27"/>
      <c r="W7" s="27"/>
      <c r="X7" s="27"/>
      <c r="Y7" s="27"/>
      <c r="Z7" s="26"/>
      <c r="AA7" s="26"/>
      <c r="AB7" s="26"/>
      <c r="AC7" s="26">
        <v>1</v>
      </c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2019</v>
      </c>
      <c r="C8" s="61"/>
      <c r="D8" s="62" t="s">
        <v>39</v>
      </c>
      <c r="E8" s="61"/>
      <c r="F8" s="63" t="s">
        <v>42</v>
      </c>
      <c r="G8" s="64"/>
      <c r="H8" s="65"/>
      <c r="I8" s="61"/>
      <c r="J8" s="61"/>
      <c r="K8" s="61"/>
      <c r="L8" s="61"/>
      <c r="M8" s="61"/>
      <c r="N8" s="66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 t="s">
        <v>44</v>
      </c>
      <c r="D9" s="28" t="s">
        <v>40</v>
      </c>
      <c r="E9" s="26">
        <v>2</v>
      </c>
      <c r="F9" s="26">
        <v>0</v>
      </c>
      <c r="G9" s="26">
        <v>0</v>
      </c>
      <c r="H9" s="41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9">
        <v>0</v>
      </c>
      <c r="O9" s="24">
        <v>11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55</v>
      </c>
      <c r="D10" s="28" t="s">
        <v>51</v>
      </c>
      <c r="E10" s="26">
        <v>12</v>
      </c>
      <c r="F10" s="26">
        <v>0</v>
      </c>
      <c r="G10" s="26">
        <v>1</v>
      </c>
      <c r="H10" s="41">
        <v>1</v>
      </c>
      <c r="I10" s="26">
        <v>25</v>
      </c>
      <c r="J10" s="26">
        <v>11</v>
      </c>
      <c r="K10" s="26">
        <v>5</v>
      </c>
      <c r="L10" s="26">
        <v>8</v>
      </c>
      <c r="M10" s="26">
        <v>1</v>
      </c>
      <c r="N10" s="29">
        <f>PRODUCT(I10/O10)</f>
        <v>0.40322580645161288</v>
      </c>
      <c r="O10" s="24">
        <v>62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1">
        <v>2020</v>
      </c>
      <c r="C11" s="61"/>
      <c r="D11" s="62" t="s">
        <v>39</v>
      </c>
      <c r="E11" s="61"/>
      <c r="F11" s="63" t="s">
        <v>42</v>
      </c>
      <c r="G11" s="64"/>
      <c r="H11" s="65"/>
      <c r="I11" s="61"/>
      <c r="J11" s="61"/>
      <c r="K11" s="61"/>
      <c r="L11" s="61"/>
      <c r="M11" s="61"/>
      <c r="N11" s="66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18</v>
      </c>
      <c r="F12" s="18">
        <f t="shared" si="0"/>
        <v>0</v>
      </c>
      <c r="G12" s="18">
        <f t="shared" si="0"/>
        <v>5</v>
      </c>
      <c r="H12" s="18">
        <f t="shared" si="0"/>
        <v>2</v>
      </c>
      <c r="I12" s="18">
        <f t="shared" si="0"/>
        <v>33</v>
      </c>
      <c r="J12" s="18">
        <f t="shared" si="0"/>
        <v>11</v>
      </c>
      <c r="K12" s="18">
        <f t="shared" si="0"/>
        <v>6</v>
      </c>
      <c r="L12" s="18">
        <f t="shared" si="0"/>
        <v>11</v>
      </c>
      <c r="M12" s="18">
        <f t="shared" si="0"/>
        <v>5</v>
      </c>
      <c r="N12" s="30">
        <f>PRODUCT(I12/O12)</f>
        <v>0.35106382978723405</v>
      </c>
      <c r="O12" s="31">
        <f t="shared" ref="O12:AE12" si="1">SUM(O4:O11)</f>
        <v>94</v>
      </c>
      <c r="P12" s="18">
        <f t="shared" si="1"/>
        <v>2</v>
      </c>
      <c r="Q12" s="18">
        <f t="shared" si="1"/>
        <v>0</v>
      </c>
      <c r="R12" s="18">
        <f t="shared" si="1"/>
        <v>2</v>
      </c>
      <c r="S12" s="18">
        <f t="shared" si="1"/>
        <v>0</v>
      </c>
      <c r="T12" s="18">
        <f t="shared" si="1"/>
        <v>3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2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SUM(F12:H12)+((I12-F12-G12)/3)+(E12/3)+(Z12*25)+(AA12*25)+(AB12*10)+(AC12*25)+(AD12*20)+(AE12*15)-25-25</f>
        <v>22.333333333333343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18</v>
      </c>
      <c r="F16" s="26">
        <f>PRODUCT(F12)</f>
        <v>0</v>
      </c>
      <c r="G16" s="26">
        <f>PRODUCT(G12)</f>
        <v>5</v>
      </c>
      <c r="H16" s="26">
        <f>PRODUCT(H12)</f>
        <v>2</v>
      </c>
      <c r="I16" s="26">
        <f>PRODUCT(I12)</f>
        <v>33</v>
      </c>
      <c r="J16" s="1"/>
      <c r="K16" s="43">
        <f>PRODUCT((F16+G16)/E16)</f>
        <v>0.27777777777777779</v>
      </c>
      <c r="L16" s="43">
        <f>PRODUCT(H16/E16)</f>
        <v>0.1111111111111111</v>
      </c>
      <c r="M16" s="43">
        <f>PRODUCT(I16/E16)</f>
        <v>1.8333333333333333</v>
      </c>
      <c r="N16" s="29">
        <f>PRODUCT(N12)</f>
        <v>0.35106382978723405</v>
      </c>
      <c r="O16" s="24">
        <f>PRODUCT(O12)</f>
        <v>94</v>
      </c>
      <c r="P16" s="67" t="s">
        <v>33</v>
      </c>
      <c r="Q16" s="68"/>
      <c r="R16" s="69" t="s">
        <v>47</v>
      </c>
      <c r="S16" s="69"/>
      <c r="T16" s="69"/>
      <c r="U16" s="69"/>
      <c r="V16" s="69"/>
      <c r="W16" s="69"/>
      <c r="X16" s="69"/>
      <c r="Y16" s="69"/>
      <c r="Z16" s="69"/>
      <c r="AA16" s="70" t="s">
        <v>36</v>
      </c>
      <c r="AB16" s="70"/>
      <c r="AC16" s="71" t="s">
        <v>48</v>
      </c>
      <c r="AD16" s="70"/>
      <c r="AE16" s="72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6">
        <f>SUM(P12)</f>
        <v>2</v>
      </c>
      <c r="F17" s="26">
        <f>SUM(Q12)</f>
        <v>0</v>
      </c>
      <c r="G17" s="26">
        <f>SUM(R12)</f>
        <v>2</v>
      </c>
      <c r="H17" s="26">
        <f>SUM(S12)</f>
        <v>0</v>
      </c>
      <c r="I17" s="26">
        <f>SUM(T12)</f>
        <v>3</v>
      </c>
      <c r="J17" s="1"/>
      <c r="K17" s="43">
        <f>PRODUCT((F17+G17)/E17)</f>
        <v>1</v>
      </c>
      <c r="L17" s="43">
        <f>PRODUCT(H17/E17)</f>
        <v>0</v>
      </c>
      <c r="M17" s="43">
        <f>PRODUCT(I17/E17)</f>
        <v>1.5</v>
      </c>
      <c r="N17" s="29">
        <f>PRODUCT(I17/O17)</f>
        <v>0.27272727272727271</v>
      </c>
      <c r="O17" s="24">
        <v>11</v>
      </c>
      <c r="P17" s="73" t="s">
        <v>53</v>
      </c>
      <c r="Q17" s="74"/>
      <c r="R17" s="75" t="s">
        <v>47</v>
      </c>
      <c r="S17" s="75"/>
      <c r="T17" s="75"/>
      <c r="U17" s="75"/>
      <c r="V17" s="75"/>
      <c r="W17" s="75"/>
      <c r="X17" s="75"/>
      <c r="Y17" s="75"/>
      <c r="Z17" s="75"/>
      <c r="AA17" s="76" t="s">
        <v>36</v>
      </c>
      <c r="AB17" s="76"/>
      <c r="AC17" s="77" t="s">
        <v>48</v>
      </c>
      <c r="AD17" s="76"/>
      <c r="AE17" s="7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/>
      <c r="P18" s="73" t="s">
        <v>54</v>
      </c>
      <c r="Q18" s="74"/>
      <c r="R18" s="75" t="s">
        <v>50</v>
      </c>
      <c r="S18" s="75"/>
      <c r="T18" s="75"/>
      <c r="U18" s="75"/>
      <c r="V18" s="75"/>
      <c r="W18" s="75"/>
      <c r="X18" s="75"/>
      <c r="Y18" s="75"/>
      <c r="Z18" s="75"/>
      <c r="AA18" s="76" t="s">
        <v>43</v>
      </c>
      <c r="AB18" s="76"/>
      <c r="AC18" s="77" t="s">
        <v>49</v>
      </c>
      <c r="AD18" s="76"/>
      <c r="AE18" s="7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20</v>
      </c>
      <c r="F19" s="18">
        <f>SUM(F16:F18)</f>
        <v>0</v>
      </c>
      <c r="G19" s="18">
        <f>SUM(G16:G18)</f>
        <v>7</v>
      </c>
      <c r="H19" s="18">
        <f>SUM(H16:H18)</f>
        <v>2</v>
      </c>
      <c r="I19" s="18">
        <f>SUM(I16:I18)</f>
        <v>36</v>
      </c>
      <c r="J19" s="1"/>
      <c r="K19" s="55">
        <f>PRODUCT((F19+G19)/E19)</f>
        <v>0.35</v>
      </c>
      <c r="L19" s="55">
        <f>PRODUCT(H19/E19)</f>
        <v>0.1</v>
      </c>
      <c r="M19" s="55">
        <f>PRODUCT(I19/E19)</f>
        <v>1.8</v>
      </c>
      <c r="N19" s="30">
        <f>PRODUCT(I19/O19)</f>
        <v>0.34285714285714286</v>
      </c>
      <c r="O19" s="24">
        <f>SUM(O16:O18)</f>
        <v>105</v>
      </c>
      <c r="P19" s="79" t="s">
        <v>34</v>
      </c>
      <c r="Q19" s="80"/>
      <c r="R19" s="80"/>
      <c r="S19" s="81"/>
      <c r="T19" s="81"/>
      <c r="U19" s="81"/>
      <c r="V19" s="81"/>
      <c r="W19" s="81"/>
      <c r="X19" s="81"/>
      <c r="Y19" s="81"/>
      <c r="Z19" s="81"/>
      <c r="AA19" s="81"/>
      <c r="AB19" s="82"/>
      <c r="AC19" s="82"/>
      <c r="AD19" s="82"/>
      <c r="AE19" s="83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1" t="s">
        <v>41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38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6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6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6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6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6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6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6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6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6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6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6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6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6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</sheetData>
  <sortState ref="B10:AE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2020-09-09T22:26:13Z</dcterms:modified>
</cp:coreProperties>
</file>