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M22" i="1" l="1"/>
  <c r="L22" i="1"/>
  <c r="K22" i="1"/>
  <c r="O16" i="1" l="1"/>
  <c r="O20" i="1" s="1"/>
  <c r="O23" i="1" s="1"/>
  <c r="AJ16" i="1"/>
  <c r="AI16" i="1"/>
  <c r="AH16" i="1"/>
  <c r="AG16" i="1"/>
  <c r="AF16" i="1"/>
  <c r="AE16" i="1"/>
  <c r="Y16" i="1"/>
  <c r="X16" i="1"/>
  <c r="W16" i="1"/>
  <c r="G23" i="1" s="1"/>
  <c r="V16" i="1"/>
  <c r="U16" i="1"/>
  <c r="M16" i="1"/>
  <c r="L16" i="1"/>
  <c r="K16" i="1"/>
  <c r="J16" i="1"/>
  <c r="I16" i="1"/>
  <c r="H16" i="1"/>
  <c r="H20" i="1" s="1"/>
  <c r="L20" i="1" s="1"/>
  <c r="G16" i="1"/>
  <c r="G20" i="1" s="1"/>
  <c r="F16" i="1"/>
  <c r="F20" i="1" s="1"/>
  <c r="K20" i="1" s="1"/>
  <c r="E16" i="1"/>
  <c r="E20" i="1" s="1"/>
  <c r="N16" i="1" l="1"/>
  <c r="N20" i="1" s="1"/>
  <c r="I20" i="1"/>
  <c r="M20" i="1" s="1"/>
  <c r="H23" i="1"/>
  <c r="F23" i="1"/>
  <c r="E23" i="1"/>
  <c r="L23" i="1" s="1"/>
  <c r="I23" i="1"/>
  <c r="D17" i="1"/>
  <c r="N23" i="1" l="1"/>
  <c r="M23" i="1"/>
  <c r="K23" i="1"/>
</calcChain>
</file>

<file path=xl/sharedStrings.xml><?xml version="1.0" encoding="utf-8"?>
<sst xmlns="http://schemas.openxmlformats.org/spreadsheetml/2006/main" count="100" uniqueCount="61">
  <si>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</si>
  <si>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</si>
  <si>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</si>
  <si>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</si>
  <si>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</si>
  <si>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</si>
  <si>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</si>
  <si>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</si>
  <si>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</si>
  <si>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</si>
  <si>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</si>
  <si>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</si>
  <si>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</si>
  <si>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</si>
  <si>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</si>
  <si>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</si>
  <si>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</si>
  <si>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</si>
  <si>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</si>
  <si>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</si>
  <si>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</si>
  <si>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</si>
  <si>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</si>
  <si>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</si>
  <si>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</si>
  <si>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</si>
  <si>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</si>
  <si>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</si>
  <si>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</si>
  <si>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</si>
  <si>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</si>
  <si>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</si>
  <si>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</si>
  <si>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</si>
  <si>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</si>
  <si>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</si>
  <si>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</si>
  <si>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1.  ottelu</t>
  </si>
  <si>
    <t xml:space="preserve">Lyöty </t>
  </si>
  <si>
    <t xml:space="preserve">Tuotu </t>
  </si>
  <si>
    <t>L+T</t>
  </si>
  <si>
    <t>suomensarja</t>
  </si>
  <si>
    <t>Pesä Ysit  2</t>
  </si>
  <si>
    <t>Pesä Ysit</t>
  </si>
  <si>
    <t>18.05. 2019  LaVe - Pesä Ysit  0-1  (4-6, 0-0)</t>
  </si>
  <si>
    <t>9.</t>
  </si>
  <si>
    <t>Fanni Kanerva</t>
  </si>
  <si>
    <t>Jana</t>
  </si>
  <si>
    <t>Jana = Janakkalan Jana  (1929),  kasvattajaseura</t>
  </si>
  <si>
    <t>Pesä Ysit = Pesä Ysit, Lappeenranta  (1976)</t>
  </si>
  <si>
    <t>ykköspesis</t>
  </si>
  <si>
    <t>Paukku</t>
  </si>
  <si>
    <t>Paukku = Hämeenlinnan Paukku  (1961)</t>
  </si>
  <si>
    <t>22.08. 2015  ViPa - Paukku  2-1  (8-1, 3-5, 0-0, 5-4)</t>
  </si>
  <si>
    <t>3.  ottelu</t>
  </si>
  <si>
    <t>30.5.1999   Janakkala</t>
  </si>
  <si>
    <t>16 v   2 kk 23 pv</t>
  </si>
  <si>
    <t>19 v 11 kk 18 pv</t>
  </si>
  <si>
    <t>19.05. 2019  SMJ - Pesä Ysit  1-2  (3-2, 3-5, 0-1)</t>
  </si>
  <si>
    <t>4.  ottelu</t>
  </si>
  <si>
    <t>19 v 11 kk 19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</si>
</sst>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9" customWidth="1"/>
    <col min="4" max="4" width="12.5703125" style="70" customWidth="1"/>
    <col min="5" max="12" width="5.7109375" style="70" customWidth="1"/>
    <col min="13" max="13" width="6.28515625" style="70" customWidth="1"/>
    <col min="14" max="14" width="8.28515625" style="70" customWidth="1"/>
    <col min="15" max="15" width="0.7109375" style="70" customWidth="1"/>
    <col min="16" max="19" width="5.7109375" style="70" customWidth="1"/>
    <col min="20" max="20" width="0.7109375" style="70" customWidth="1"/>
    <col min="21" max="28" width="5.7109375" style="70" customWidth="1"/>
    <col min="29" max="32" width="5.7109375" style="25" customWidth="1"/>
    <col min="33" max="33" width="5.7109375" style="71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46</v>
      </c>
      <c r="C1" s="2"/>
      <c r="D1" s="3"/>
      <c r="E1" s="4" t="s">
        <v>55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77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40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80">
        <v>2014</v>
      </c>
      <c r="C4" s="80"/>
      <c r="D4" s="81" t="s">
        <v>51</v>
      </c>
      <c r="E4" s="80"/>
      <c r="F4" s="82" t="s">
        <v>41</v>
      </c>
      <c r="G4" s="83"/>
      <c r="H4" s="84"/>
      <c r="I4" s="80"/>
      <c r="J4" s="80"/>
      <c r="K4" s="80"/>
      <c r="L4" s="80"/>
      <c r="M4" s="80"/>
      <c r="N4" s="85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80">
        <v>2015</v>
      </c>
      <c r="C5" s="80"/>
      <c r="D5" s="81" t="s">
        <v>47</v>
      </c>
      <c r="E5" s="80"/>
      <c r="F5" s="82" t="s">
        <v>41</v>
      </c>
      <c r="G5" s="83"/>
      <c r="H5" s="84"/>
      <c r="I5" s="80"/>
      <c r="J5" s="80"/>
      <c r="K5" s="80"/>
      <c r="L5" s="80"/>
      <c r="M5" s="80"/>
      <c r="N5" s="85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86">
        <v>2015</v>
      </c>
      <c r="C6" s="86"/>
      <c r="D6" s="87" t="s">
        <v>51</v>
      </c>
      <c r="E6" s="86"/>
      <c r="F6" s="88" t="s">
        <v>50</v>
      </c>
      <c r="G6" s="89"/>
      <c r="H6" s="90"/>
      <c r="I6" s="86"/>
      <c r="J6" s="86"/>
      <c r="K6" s="86"/>
      <c r="L6" s="86"/>
      <c r="M6" s="86"/>
      <c r="N6" s="91"/>
      <c r="O6" s="48"/>
      <c r="P6" s="18"/>
      <c r="Q6" s="18"/>
      <c r="R6" s="18"/>
      <c r="S6" s="18"/>
      <c r="T6" s="24"/>
      <c r="U6" s="26"/>
      <c r="V6" s="26"/>
      <c r="W6" s="26"/>
      <c r="X6" s="26"/>
      <c r="Y6" s="26"/>
      <c r="Z6" s="27">
        <v>2</v>
      </c>
      <c r="AA6" s="27">
        <v>0</v>
      </c>
      <c r="AB6" s="27">
        <v>0</v>
      </c>
      <c r="AC6" s="27">
        <v>0</v>
      </c>
      <c r="AD6" s="27">
        <v>2</v>
      </c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80">
        <v>2016</v>
      </c>
      <c r="C7" s="80"/>
      <c r="D7" s="81" t="s">
        <v>47</v>
      </c>
      <c r="E7" s="80"/>
      <c r="F7" s="82" t="s">
        <v>41</v>
      </c>
      <c r="G7" s="83"/>
      <c r="H7" s="84"/>
      <c r="I7" s="80"/>
      <c r="J7" s="80"/>
      <c r="K7" s="80"/>
      <c r="L7" s="80"/>
      <c r="M7" s="80"/>
      <c r="N7" s="85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86">
        <v>2016</v>
      </c>
      <c r="C8" s="86"/>
      <c r="D8" s="87" t="s">
        <v>51</v>
      </c>
      <c r="E8" s="86"/>
      <c r="F8" s="88" t="s">
        <v>50</v>
      </c>
      <c r="G8" s="89"/>
      <c r="H8" s="90"/>
      <c r="I8" s="86"/>
      <c r="J8" s="86"/>
      <c r="K8" s="86"/>
      <c r="L8" s="86"/>
      <c r="M8" s="86"/>
      <c r="N8" s="91"/>
      <c r="O8" s="48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80">
        <v>2017</v>
      </c>
      <c r="C9" s="80"/>
      <c r="D9" s="81" t="s">
        <v>47</v>
      </c>
      <c r="E9" s="80"/>
      <c r="F9" s="82" t="s">
        <v>41</v>
      </c>
      <c r="G9" s="83"/>
      <c r="H9" s="84"/>
      <c r="I9" s="80"/>
      <c r="J9" s="80"/>
      <c r="K9" s="80"/>
      <c r="L9" s="80"/>
      <c r="M9" s="80"/>
      <c r="N9" s="85"/>
      <c r="O9" s="24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86">
        <v>2017</v>
      </c>
      <c r="C10" s="86"/>
      <c r="D10" s="87" t="s">
        <v>51</v>
      </c>
      <c r="E10" s="86"/>
      <c r="F10" s="88" t="s">
        <v>50</v>
      </c>
      <c r="G10" s="89"/>
      <c r="H10" s="90"/>
      <c r="I10" s="86"/>
      <c r="J10" s="86"/>
      <c r="K10" s="86"/>
      <c r="L10" s="86"/>
      <c r="M10" s="86"/>
      <c r="N10" s="91"/>
      <c r="O10" s="48"/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80">
        <v>2018</v>
      </c>
      <c r="C11" s="80"/>
      <c r="D11" s="81" t="s">
        <v>47</v>
      </c>
      <c r="E11" s="80"/>
      <c r="F11" s="82" t="s">
        <v>41</v>
      </c>
      <c r="G11" s="83"/>
      <c r="H11" s="84"/>
      <c r="I11" s="80"/>
      <c r="J11" s="80"/>
      <c r="K11" s="80"/>
      <c r="L11" s="80"/>
      <c r="M11" s="80"/>
      <c r="N11" s="85"/>
      <c r="O11" s="24"/>
      <c r="P11" s="18"/>
      <c r="Q11" s="18"/>
      <c r="R11" s="18"/>
      <c r="S11" s="18"/>
      <c r="T11" s="24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86">
        <v>2018</v>
      </c>
      <c r="C12" s="86"/>
      <c r="D12" s="87" t="s">
        <v>47</v>
      </c>
      <c r="E12" s="86"/>
      <c r="F12" s="88" t="s">
        <v>50</v>
      </c>
      <c r="G12" s="89"/>
      <c r="H12" s="90"/>
      <c r="I12" s="86"/>
      <c r="J12" s="86"/>
      <c r="K12" s="86"/>
      <c r="L12" s="86"/>
      <c r="M12" s="86"/>
      <c r="N12" s="91"/>
      <c r="O12" s="48"/>
      <c r="P12" s="18"/>
      <c r="Q12" s="18"/>
      <c r="R12" s="18"/>
      <c r="S12" s="18"/>
      <c r="T12" s="24"/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80">
        <v>2019</v>
      </c>
      <c r="C13" s="80"/>
      <c r="D13" s="81" t="s">
        <v>42</v>
      </c>
      <c r="E13" s="80"/>
      <c r="F13" s="82" t="s">
        <v>41</v>
      </c>
      <c r="G13" s="83"/>
      <c r="H13" s="84"/>
      <c r="I13" s="80"/>
      <c r="J13" s="80"/>
      <c r="K13" s="80"/>
      <c r="L13" s="80"/>
      <c r="M13" s="80"/>
      <c r="N13" s="85"/>
      <c r="O13" s="24"/>
      <c r="P13" s="18"/>
      <c r="Q13" s="18"/>
      <c r="R13" s="18"/>
      <c r="S13" s="18"/>
      <c r="T13" s="24"/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86">
        <v>2019</v>
      </c>
      <c r="C14" s="86"/>
      <c r="D14" s="87" t="s">
        <v>47</v>
      </c>
      <c r="E14" s="86"/>
      <c r="F14" s="88" t="s">
        <v>50</v>
      </c>
      <c r="G14" s="89"/>
      <c r="H14" s="90"/>
      <c r="I14" s="86"/>
      <c r="J14" s="86"/>
      <c r="K14" s="86"/>
      <c r="L14" s="86"/>
      <c r="M14" s="86"/>
      <c r="N14" s="91"/>
      <c r="O14" s="48"/>
      <c r="P14" s="18"/>
      <c r="Q14" s="18"/>
      <c r="R14" s="18"/>
      <c r="S14" s="18"/>
      <c r="T14" s="24"/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2019</v>
      </c>
      <c r="C15" s="26" t="s">
        <v>45</v>
      </c>
      <c r="D15" s="28" t="s">
        <v>43</v>
      </c>
      <c r="E15" s="26">
        <v>9</v>
      </c>
      <c r="F15" s="26">
        <v>0</v>
      </c>
      <c r="G15" s="26">
        <v>1</v>
      </c>
      <c r="H15" s="26">
        <v>2</v>
      </c>
      <c r="I15" s="26">
        <v>23</v>
      </c>
      <c r="J15" s="26">
        <v>17</v>
      </c>
      <c r="K15" s="26">
        <v>2</v>
      </c>
      <c r="L15" s="26">
        <v>3</v>
      </c>
      <c r="M15" s="26">
        <v>1</v>
      </c>
      <c r="N15" s="29">
        <v>0.54761904761904767</v>
      </c>
      <c r="O15" s="24">
        <v>42</v>
      </c>
      <c r="P15" s="18"/>
      <c r="Q15" s="18"/>
      <c r="R15" s="18"/>
      <c r="S15" s="18"/>
      <c r="T15" s="24"/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16" t="s">
        <v>9</v>
      </c>
      <c r="C16" s="17"/>
      <c r="D16" s="15"/>
      <c r="E16" s="18">
        <f t="shared" ref="E16:M16" si="0">SUM(E11:E15)</f>
        <v>9</v>
      </c>
      <c r="F16" s="18">
        <f t="shared" si="0"/>
        <v>0</v>
      </c>
      <c r="G16" s="18">
        <f t="shared" si="0"/>
        <v>1</v>
      </c>
      <c r="H16" s="18">
        <f t="shared" si="0"/>
        <v>2</v>
      </c>
      <c r="I16" s="18">
        <f t="shared" si="0"/>
        <v>23</v>
      </c>
      <c r="J16" s="18">
        <f t="shared" si="0"/>
        <v>17</v>
      </c>
      <c r="K16" s="18">
        <f t="shared" si="0"/>
        <v>2</v>
      </c>
      <c r="L16" s="18">
        <f t="shared" si="0"/>
        <v>3</v>
      </c>
      <c r="M16" s="18">
        <f t="shared" si="0"/>
        <v>1</v>
      </c>
      <c r="N16" s="30">
        <f>PRODUCT(I16/O16)</f>
        <v>0.54761904761904767</v>
      </c>
      <c r="O16" s="31">
        <f>SUM(O11:O15)</f>
        <v>42</v>
      </c>
      <c r="P16" s="18"/>
      <c r="Q16" s="18"/>
      <c r="R16" s="18"/>
      <c r="S16" s="18"/>
      <c r="T16" s="31"/>
      <c r="U16" s="18">
        <f t="shared" ref="U16:AJ16" si="1">SUM(U11:U15)</f>
        <v>0</v>
      </c>
      <c r="V16" s="18">
        <f t="shared" si="1"/>
        <v>0</v>
      </c>
      <c r="W16" s="18">
        <f t="shared" si="1"/>
        <v>0</v>
      </c>
      <c r="X16" s="18">
        <f t="shared" si="1"/>
        <v>0</v>
      </c>
      <c r="Y16" s="18">
        <f t="shared" si="1"/>
        <v>0</v>
      </c>
      <c r="Z16" s="18">
        <v>2</v>
      </c>
      <c r="AA16" s="18">
        <v>0</v>
      </c>
      <c r="AB16" s="18">
        <v>0</v>
      </c>
      <c r="AC16" s="18">
        <v>0</v>
      </c>
      <c r="AD16" s="18">
        <v>2</v>
      </c>
      <c r="AE16" s="18">
        <f t="shared" si="1"/>
        <v>0</v>
      </c>
      <c r="AF16" s="18">
        <f t="shared" si="1"/>
        <v>0</v>
      </c>
      <c r="AG16" s="18">
        <f t="shared" si="1"/>
        <v>0</v>
      </c>
      <c r="AH16" s="18">
        <f t="shared" si="1"/>
        <v>0</v>
      </c>
      <c r="AI16" s="18">
        <f t="shared" si="1"/>
        <v>0</v>
      </c>
      <c r="AJ16" s="18">
        <f t="shared" si="1"/>
        <v>0</v>
      </c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8" t="s">
        <v>2</v>
      </c>
      <c r="C17" s="32"/>
      <c r="D17" s="33">
        <f>SUM(F16:H16)+((I16-F16-G16)/3)+(E16/3)+(AE16*25)+(AF16*25)+(AG16*10)+(AH16*25)+(AI16*20)+(AJ16*15)</f>
        <v>13.333333333333332</v>
      </c>
      <c r="E17" s="1"/>
      <c r="F17" s="1"/>
      <c r="G17" s="1"/>
      <c r="H17" s="1"/>
      <c r="I17" s="1"/>
      <c r="J17" s="1"/>
      <c r="K17" s="1"/>
      <c r="L17" s="1"/>
      <c r="M17" s="1"/>
      <c r="N17" s="3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1"/>
      <c r="AI17" s="35"/>
      <c r="AJ17" s="1"/>
      <c r="AK17" s="23"/>
      <c r="AL17" s="8"/>
      <c r="AM17" s="8"/>
      <c r="AN17" s="8"/>
      <c r="AO17" s="8"/>
      <c r="AP17" s="8"/>
    </row>
    <row r="18" spans="1:42" s="9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4"/>
      <c r="O18" s="36"/>
      <c r="P18" s="36"/>
      <c r="Q18" s="36"/>
      <c r="R18" s="36"/>
      <c r="S18" s="36"/>
      <c r="T18" s="36"/>
      <c r="U18" s="1"/>
      <c r="V18" s="37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22" t="s">
        <v>16</v>
      </c>
      <c r="C19" s="38"/>
      <c r="D19" s="38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25</v>
      </c>
      <c r="L19" s="18" t="s">
        <v>26</v>
      </c>
      <c r="M19" s="18" t="s">
        <v>27</v>
      </c>
      <c r="N19" s="30" t="s">
        <v>35</v>
      </c>
      <c r="O19" s="24"/>
      <c r="P19" s="39" t="s">
        <v>32</v>
      </c>
      <c r="Q19" s="12"/>
      <c r="R19" s="12"/>
      <c r="S19" s="12"/>
      <c r="T19" s="40"/>
      <c r="U19" s="40"/>
      <c r="V19" s="40"/>
      <c r="W19" s="40"/>
      <c r="X19" s="40"/>
      <c r="Y19" s="12"/>
      <c r="Z19" s="12"/>
      <c r="AA19" s="12"/>
      <c r="AB19" s="11"/>
      <c r="AC19" s="11"/>
      <c r="AD19" s="11"/>
      <c r="AE19" s="11"/>
      <c r="AF19" s="12"/>
      <c r="AG19" s="12"/>
      <c r="AH19" s="12"/>
      <c r="AI19" s="12"/>
      <c r="AJ19" s="41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39" t="s">
        <v>17</v>
      </c>
      <c r="C20" s="12"/>
      <c r="D20" s="41"/>
      <c r="E20" s="26">
        <f>PRODUCT(E16)</f>
        <v>9</v>
      </c>
      <c r="F20" s="26">
        <f>PRODUCT(F16)</f>
        <v>0</v>
      </c>
      <c r="G20" s="26">
        <f>PRODUCT(G16)</f>
        <v>1</v>
      </c>
      <c r="H20" s="26">
        <f>PRODUCT(H16)</f>
        <v>2</v>
      </c>
      <c r="I20" s="26">
        <f>PRODUCT(I16)</f>
        <v>23</v>
      </c>
      <c r="J20" s="1"/>
      <c r="K20" s="42">
        <f>PRODUCT((F20+G20)/E20)</f>
        <v>0.1111111111111111</v>
      </c>
      <c r="L20" s="42">
        <f>PRODUCT(H20/E20)</f>
        <v>0.22222222222222221</v>
      </c>
      <c r="M20" s="42">
        <f>PRODUCT(I20/E20)</f>
        <v>2.5555555555555554</v>
      </c>
      <c r="N20" s="29">
        <f>PRODUCT(N16)</f>
        <v>0.54761904761904767</v>
      </c>
      <c r="O20" s="24">
        <f>PRODUCT(O16)</f>
        <v>42</v>
      </c>
      <c r="P20" s="43" t="s">
        <v>33</v>
      </c>
      <c r="Q20" s="44"/>
      <c r="R20" s="51" t="s">
        <v>53</v>
      </c>
      <c r="S20" s="51"/>
      <c r="T20" s="51"/>
      <c r="U20" s="51"/>
      <c r="V20" s="51"/>
      <c r="W20" s="51"/>
      <c r="X20" s="51"/>
      <c r="Y20" s="51"/>
      <c r="Z20" s="51"/>
      <c r="AA20" s="51"/>
      <c r="AB20" s="52" t="s">
        <v>37</v>
      </c>
      <c r="AC20" s="52"/>
      <c r="AD20" s="76" t="s">
        <v>56</v>
      </c>
      <c r="AE20" s="52"/>
      <c r="AF20" s="52"/>
      <c r="AG20" s="75"/>
      <c r="AH20" s="75"/>
      <c r="AI20" s="78"/>
      <c r="AJ20" s="72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45" t="s">
        <v>18</v>
      </c>
      <c r="C21" s="46"/>
      <c r="D21" s="47"/>
      <c r="E21" s="26"/>
      <c r="F21" s="26"/>
      <c r="G21" s="26"/>
      <c r="H21" s="26"/>
      <c r="I21" s="26"/>
      <c r="J21" s="1"/>
      <c r="K21" s="42"/>
      <c r="L21" s="42"/>
      <c r="M21" s="42"/>
      <c r="N21" s="29"/>
      <c r="O21" s="48"/>
      <c r="P21" s="49" t="s">
        <v>38</v>
      </c>
      <c r="Q21" s="50"/>
      <c r="R21" s="51" t="s">
        <v>44</v>
      </c>
      <c r="S21" s="51"/>
      <c r="T21" s="51"/>
      <c r="U21" s="51"/>
      <c r="V21" s="51"/>
      <c r="W21" s="51"/>
      <c r="X21" s="51"/>
      <c r="Y21" s="51"/>
      <c r="Z21" s="51"/>
      <c r="AA21" s="51"/>
      <c r="AB21" s="52" t="s">
        <v>54</v>
      </c>
      <c r="AC21" s="52"/>
      <c r="AD21" s="76" t="s">
        <v>57</v>
      </c>
      <c r="AE21" s="52"/>
      <c r="AF21" s="52"/>
      <c r="AG21" s="76"/>
      <c r="AH21" s="76"/>
      <c r="AI21" s="79"/>
      <c r="AJ21" s="73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53" t="s">
        <v>19</v>
      </c>
      <c r="C22" s="54"/>
      <c r="D22" s="55"/>
      <c r="E22" s="27">
        <v>2</v>
      </c>
      <c r="F22" s="27">
        <v>0</v>
      </c>
      <c r="G22" s="27">
        <v>0</v>
      </c>
      <c r="H22" s="27">
        <v>0</v>
      </c>
      <c r="I22" s="27">
        <v>2</v>
      </c>
      <c r="J22" s="1"/>
      <c r="K22" s="56">
        <f>PRODUCT((F22+G22)/E22)</f>
        <v>0</v>
      </c>
      <c r="L22" s="56">
        <f>PRODUCT(H22/E22)</f>
        <v>0</v>
      </c>
      <c r="M22" s="56">
        <f>PRODUCT(I22/E22)</f>
        <v>1</v>
      </c>
      <c r="N22" s="57">
        <v>0.28599999999999998</v>
      </c>
      <c r="O22" s="24">
        <v>7</v>
      </c>
      <c r="P22" s="49" t="s">
        <v>39</v>
      </c>
      <c r="Q22" s="50"/>
      <c r="R22" s="51" t="s">
        <v>58</v>
      </c>
      <c r="S22" s="51"/>
      <c r="T22" s="51"/>
      <c r="U22" s="51"/>
      <c r="V22" s="51"/>
      <c r="W22" s="51"/>
      <c r="X22" s="51"/>
      <c r="Y22" s="51"/>
      <c r="Z22" s="51"/>
      <c r="AA22" s="51"/>
      <c r="AB22" s="52" t="s">
        <v>59</v>
      </c>
      <c r="AC22" s="52"/>
      <c r="AD22" s="76" t="s">
        <v>60</v>
      </c>
      <c r="AE22" s="52"/>
      <c r="AF22" s="52"/>
      <c r="AG22" s="76"/>
      <c r="AH22" s="76"/>
      <c r="AI22" s="79"/>
      <c r="AJ22" s="73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58" t="s">
        <v>20</v>
      </c>
      <c r="C23" s="59"/>
      <c r="D23" s="60"/>
      <c r="E23" s="18">
        <f>SUM(E20:E22)</f>
        <v>11</v>
      </c>
      <c r="F23" s="18">
        <f>SUM(F20:F22)</f>
        <v>0</v>
      </c>
      <c r="G23" s="18">
        <f>SUM(G20:G22)</f>
        <v>1</v>
      </c>
      <c r="H23" s="18">
        <f>SUM(H20:H22)</f>
        <v>2</v>
      </c>
      <c r="I23" s="18">
        <f>SUM(I20:I22)</f>
        <v>25</v>
      </c>
      <c r="J23" s="1"/>
      <c r="K23" s="61">
        <f>PRODUCT((F23+G23)/E23)</f>
        <v>9.0909090909090912E-2</v>
      </c>
      <c r="L23" s="61">
        <f>PRODUCT(H23/E23)</f>
        <v>0.18181818181818182</v>
      </c>
      <c r="M23" s="61">
        <f>PRODUCT(I23/E23)</f>
        <v>2.2727272727272729</v>
      </c>
      <c r="N23" s="30">
        <f>PRODUCT(I23/O23)</f>
        <v>0.51020408163265307</v>
      </c>
      <c r="O23" s="24">
        <f>SUM(O20:O22)</f>
        <v>49</v>
      </c>
      <c r="P23" s="62" t="s">
        <v>34</v>
      </c>
      <c r="Q23" s="63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5"/>
      <c r="AC23" s="64"/>
      <c r="AD23" s="64"/>
      <c r="AE23" s="64"/>
      <c r="AF23" s="64"/>
      <c r="AG23" s="64"/>
      <c r="AH23" s="64"/>
      <c r="AI23" s="66"/>
      <c r="AJ23" s="74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35"/>
      <c r="C24" s="35"/>
      <c r="D24" s="35"/>
      <c r="E24" s="35"/>
      <c r="F24" s="35"/>
      <c r="G24" s="35"/>
      <c r="H24" s="35"/>
      <c r="I24" s="35"/>
      <c r="J24" s="1"/>
      <c r="K24" s="35"/>
      <c r="L24" s="35"/>
      <c r="M24" s="35"/>
      <c r="N24" s="34"/>
      <c r="O24" s="24"/>
      <c r="P24" s="24"/>
      <c r="Q24" s="24"/>
      <c r="R24" s="24"/>
      <c r="S24" s="24"/>
      <c r="T24" s="24"/>
      <c r="U24" s="1"/>
      <c r="V24" s="37"/>
      <c r="W24" s="1"/>
      <c r="X24" s="1"/>
      <c r="Y24" s="24"/>
      <c r="Z24" s="24"/>
      <c r="AA24" s="67"/>
      <c r="AB24" s="1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 t="s">
        <v>36</v>
      </c>
      <c r="C25" s="1"/>
      <c r="D25" s="1" t="s">
        <v>48</v>
      </c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24"/>
      <c r="Q25" s="24"/>
      <c r="R25" s="24"/>
      <c r="S25" s="24"/>
      <c r="T25" s="24"/>
      <c r="U25" s="1"/>
      <c r="V25" s="37"/>
      <c r="W25" s="1"/>
      <c r="X25" s="1"/>
      <c r="Y25" s="24"/>
      <c r="Z25" s="24"/>
      <c r="AA25" s="67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 t="s">
        <v>52</v>
      </c>
      <c r="E26" s="1"/>
      <c r="F26" s="2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4"/>
      <c r="Z26" s="24"/>
      <c r="AA26" s="67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 t="s">
        <v>49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4"/>
      <c r="Z27" s="24"/>
      <c r="AA27" s="67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68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24"/>
      <c r="Y28" s="24"/>
      <c r="Z28" s="24"/>
      <c r="AA28" s="24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6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4"/>
      <c r="Z29" s="24"/>
      <c r="AA29" s="67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6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24"/>
      <c r="Q30" s="24"/>
      <c r="R30" s="24"/>
      <c r="S30" s="24"/>
      <c r="T30" s="24"/>
      <c r="U30" s="1"/>
      <c r="V30" s="37"/>
      <c r="W30" s="1"/>
      <c r="X30" s="1"/>
      <c r="Y30" s="24"/>
      <c r="Z30" s="24"/>
      <c r="AA30" s="67"/>
      <c r="AB30" s="1"/>
      <c r="AC30" s="24"/>
      <c r="AD30" s="24"/>
      <c r="AE30" s="24"/>
      <c r="AF30" s="24"/>
      <c r="AG30" s="24"/>
      <c r="AH30" s="24"/>
      <c r="AI30" s="24"/>
      <c r="AJ30" s="24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24"/>
      <c r="Q31" s="24"/>
      <c r="R31" s="24"/>
      <c r="S31" s="24"/>
      <c r="T31" s="24"/>
      <c r="U31" s="1"/>
      <c r="V31" s="37"/>
      <c r="W31" s="1"/>
      <c r="X31" s="1"/>
      <c r="Y31" s="24"/>
      <c r="Z31" s="24"/>
      <c r="AA31" s="67"/>
      <c r="AB31" s="1"/>
      <c r="AC31" s="24"/>
      <c r="AD31" s="24"/>
      <c r="AE31" s="24"/>
      <c r="AF31" s="24"/>
      <c r="AG31" s="24"/>
      <c r="AH31" s="24"/>
      <c r="AI31" s="24"/>
      <c r="AJ31" s="24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24"/>
      <c r="Q32" s="24"/>
      <c r="R32" s="24"/>
      <c r="S32" s="24"/>
      <c r="T32" s="24"/>
      <c r="U32" s="1"/>
      <c r="V32" s="37"/>
      <c r="W32" s="1"/>
      <c r="X32" s="1"/>
      <c r="Y32" s="24"/>
      <c r="Z32" s="24"/>
      <c r="AA32" s="67"/>
      <c r="AB32" s="1"/>
      <c r="AC32" s="24"/>
      <c r="AD32" s="24"/>
      <c r="AE32" s="24"/>
      <c r="AF32" s="24"/>
      <c r="AG32" s="24"/>
      <c r="AH32" s="24"/>
      <c r="AI32" s="24"/>
      <c r="AJ32" s="24"/>
      <c r="AK32" s="8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4"/>
      <c r="P33" s="24"/>
      <c r="Q33" s="24"/>
      <c r="R33" s="24"/>
      <c r="S33" s="24"/>
      <c r="T33" s="24"/>
      <c r="U33" s="1"/>
      <c r="V33" s="37"/>
      <c r="W33" s="1"/>
      <c r="X33" s="1"/>
      <c r="Y33" s="24"/>
      <c r="Z33" s="24"/>
      <c r="AA33" s="67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6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67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6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67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6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67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6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67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6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67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6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67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6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67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6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67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6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67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6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67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6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67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6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67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6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67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6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67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6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67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6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67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6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67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6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67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6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67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6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67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6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67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6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67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6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67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6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67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6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67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6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67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6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67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6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67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6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67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6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67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6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67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6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67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6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67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6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67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6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67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6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67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6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67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6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67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6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67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6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67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6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67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6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67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6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67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6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67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6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67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6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67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6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67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6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67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6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67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6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67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6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67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6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67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6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67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6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67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6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67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6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67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6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67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6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67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6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67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6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67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6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67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68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67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68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67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68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67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68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67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68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67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68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67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68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67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68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67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68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67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68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67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68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67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68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67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68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67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68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67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68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67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68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67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68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67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68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67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68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67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68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67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68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67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68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67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68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67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68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67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68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67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68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67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68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67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68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67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68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67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68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67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68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67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68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67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68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67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68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67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68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67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68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67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68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67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68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67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68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67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68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67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68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67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68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67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68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67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68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67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68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67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68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67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68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67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68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67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68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67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68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67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68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67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68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67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68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67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68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67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68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67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68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67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68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67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68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67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68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67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68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67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68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67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68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67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68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67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68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67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68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67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68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67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68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67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68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67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68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67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68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67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68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4"/>
      <c r="Z165" s="24"/>
      <c r="AA165" s="67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s="68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4"/>
      <c r="Z166" s="24"/>
      <c r="AA166" s="67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s="68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4"/>
      <c r="Z167" s="24"/>
      <c r="AA167" s="67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s="68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4"/>
      <c r="Z168" s="24"/>
      <c r="AA168" s="67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  <c r="AL168" s="8"/>
      <c r="AM168" s="8"/>
      <c r="AN168" s="8"/>
      <c r="AO168" s="8"/>
      <c r="AP168" s="8"/>
    </row>
    <row r="169" spans="1:42" s="68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4"/>
      <c r="Z169" s="24"/>
      <c r="AA169" s="67"/>
      <c r="AB169" s="1"/>
      <c r="AC169" s="1"/>
      <c r="AD169" s="1"/>
      <c r="AE169" s="1"/>
      <c r="AF169" s="1"/>
      <c r="AG169" s="24"/>
      <c r="AH169" s="1"/>
      <c r="AI169" s="1"/>
      <c r="AJ169" s="1"/>
      <c r="AK169" s="23"/>
      <c r="AL169" s="8"/>
      <c r="AM169" s="8"/>
      <c r="AN169" s="8"/>
      <c r="AO169" s="8"/>
      <c r="AP169" s="8"/>
    </row>
    <row r="170" spans="1:42" s="68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4"/>
      <c r="Z170" s="24"/>
      <c r="AA170" s="67"/>
      <c r="AB170" s="1"/>
      <c r="AC170" s="1"/>
      <c r="AD170" s="1"/>
      <c r="AE170" s="1"/>
      <c r="AF170" s="1"/>
      <c r="AG170" s="24"/>
      <c r="AH170" s="1"/>
      <c r="AI170" s="1"/>
      <c r="AJ170" s="1"/>
      <c r="AK170" s="23"/>
      <c r="AL170" s="8"/>
      <c r="AM170" s="8"/>
      <c r="AN170" s="8"/>
      <c r="AO170" s="8"/>
      <c r="AP170" s="8"/>
    </row>
    <row r="171" spans="1:42" s="68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4"/>
      <c r="Z171" s="24"/>
      <c r="AA171" s="67"/>
      <c r="AB171" s="1"/>
      <c r="AC171" s="1"/>
      <c r="AD171" s="1"/>
      <c r="AE171" s="1"/>
      <c r="AF171" s="1"/>
      <c r="AG171" s="24"/>
      <c r="AH171" s="1"/>
      <c r="AI171" s="1"/>
      <c r="AJ171" s="1"/>
      <c r="AK171" s="23"/>
      <c r="AL171" s="8"/>
      <c r="AM171" s="8"/>
      <c r="AN171" s="8"/>
      <c r="AO171" s="8"/>
      <c r="AP171" s="8"/>
    </row>
    <row r="172" spans="1:42" s="68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24"/>
      <c r="Z172" s="24"/>
      <c r="AA172" s="67"/>
      <c r="AB172" s="1"/>
      <c r="AC172" s="1"/>
      <c r="AD172" s="1"/>
      <c r="AE172" s="1"/>
      <c r="AF172" s="1"/>
      <c r="AG172" s="24"/>
      <c r="AH172" s="1"/>
      <c r="AI172" s="1"/>
      <c r="AJ172" s="1"/>
      <c r="AK172" s="23"/>
      <c r="AL172" s="8"/>
      <c r="AM172" s="8"/>
      <c r="AN172" s="8"/>
      <c r="AO172" s="8"/>
      <c r="AP172" s="8"/>
    </row>
    <row r="173" spans="1:42" s="68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24"/>
      <c r="Z173" s="24"/>
      <c r="AA173" s="67"/>
      <c r="AB173" s="1"/>
      <c r="AC173" s="1"/>
      <c r="AD173" s="1"/>
      <c r="AE173" s="1"/>
      <c r="AF173" s="1"/>
      <c r="AG173" s="24"/>
      <c r="AH173" s="1"/>
      <c r="AI173" s="1"/>
      <c r="AJ173" s="1"/>
      <c r="AK173" s="23"/>
      <c r="AL173" s="8"/>
      <c r="AM173" s="8"/>
      <c r="AN173" s="8"/>
      <c r="AO173" s="8"/>
      <c r="AP173" s="8"/>
    </row>
    <row r="174" spans="1:42" s="68" customFormat="1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24"/>
      <c r="Z174" s="24"/>
      <c r="AA174" s="67"/>
      <c r="AB174" s="1"/>
      <c r="AC174" s="1"/>
      <c r="AD174" s="1"/>
      <c r="AE174" s="1"/>
      <c r="AF174" s="1"/>
      <c r="AG174" s="24"/>
      <c r="AH174" s="1"/>
      <c r="AI174" s="1"/>
      <c r="AJ174" s="1"/>
      <c r="AK174" s="23"/>
      <c r="AL174" s="8"/>
      <c r="AM174" s="8"/>
      <c r="AN174" s="8"/>
      <c r="AO174" s="8"/>
      <c r="AP174" s="8"/>
    </row>
    <row r="175" spans="1:42" s="68" customFormat="1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24"/>
      <c r="Z175" s="24"/>
      <c r="AA175" s="67"/>
      <c r="AB175" s="1"/>
      <c r="AC175" s="1"/>
      <c r="AD175" s="1"/>
      <c r="AE175" s="1"/>
      <c r="AF175" s="1"/>
      <c r="AG175" s="24"/>
      <c r="AH175" s="1"/>
      <c r="AI175" s="1"/>
      <c r="AJ175" s="1"/>
      <c r="AK175" s="23"/>
      <c r="AL175" s="8"/>
      <c r="AM175" s="8"/>
      <c r="AN175" s="8"/>
      <c r="AO175" s="8"/>
      <c r="AP175" s="8"/>
    </row>
  </sheetData>
  <sortState ref="D19:D20">
    <sortCondition ref="D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2019-10-11T11:07:54Z</dcterms:modified>
</cp:coreProperties>
</file>