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O11" i="1"/>
  <c r="O10" i="2"/>
  <c r="M10" i="2"/>
  <c r="G10" i="2"/>
  <c r="O10" i="1"/>
  <c r="O9" i="1"/>
  <c r="O7" i="1"/>
  <c r="O8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 s="1"/>
  <c r="W17" i="1"/>
  <c r="G22" i="1"/>
  <c r="V17" i="1"/>
  <c r="F22" i="1"/>
  <c r="U17" i="1"/>
  <c r="E22" i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F24" i="1" s="1"/>
  <c r="E17" i="1"/>
  <c r="E21" i="1" s="1"/>
  <c r="O17" i="1"/>
  <c r="O21" i="1" s="1"/>
  <c r="O24" i="1" s="1"/>
  <c r="G24" i="1" l="1"/>
  <c r="M21" i="1"/>
  <c r="L21" i="1"/>
  <c r="N17" i="1"/>
  <c r="N21" i="1" s="1"/>
  <c r="D18" i="1"/>
  <c r="E24" i="1"/>
  <c r="K21" i="1"/>
  <c r="K22" i="1"/>
  <c r="H24" i="1"/>
  <c r="L22" i="1"/>
  <c r="I24" i="1"/>
  <c r="N24" i="1" s="1"/>
  <c r="N22" i="1"/>
  <c r="M22" i="1"/>
  <c r="M24" i="1" l="1"/>
  <c r="K24" i="1"/>
  <c r="L24" i="1"/>
</calcChain>
</file>

<file path=xl/sharedStrings.xml><?xml version="1.0" encoding="utf-8"?>
<sst xmlns="http://schemas.openxmlformats.org/spreadsheetml/2006/main" count="266" uniqueCount="139">
  <si>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</si>
  <si>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</si>
  <si>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</si>
  <si>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</si>
  <si>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</si>
  <si>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</si>
  <si>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</si>
  <si>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</si>
  <si>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</si>
  <si>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</si>
  <si>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</si>
  <si>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</si>
  <si>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</si>
  <si>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</si>
  <si>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</si>
  <si>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</si>
  <si>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</si>
  <si>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</si>
  <si>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</si>
  <si>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</si>
  <si>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</si>
  <si>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</si>
  <si>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</si>
  <si>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</si>
  <si>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</si>
  <si>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</si>
  <si>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</si>
  <si>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</si>
  <si>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</si>
  <si>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</si>
  <si>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</si>
  <si>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</si>
  <si>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</si>
  <si>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</si>
  <si>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</si>
  <si>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</si>
  <si>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</si>
  <si>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7.</t>
  </si>
  <si>
    <t>IK</t>
  </si>
  <si>
    <t>2.  ottelu</t>
  </si>
  <si>
    <t>Fera</t>
  </si>
  <si>
    <t>Jenna Kammi-Rahnasto</t>
  </si>
  <si>
    <t>13.05. 2010  Pesä Ysit - Fera  2-1  (1-0, 3-6, 1-0)</t>
  </si>
  <si>
    <t>16.05. 2010  Fera - Lipottaret  2-0 (6-0, 6-0)</t>
  </si>
  <si>
    <t>Lukko</t>
  </si>
  <si>
    <t>Virkiä</t>
  </si>
  <si>
    <t>Seurat</t>
  </si>
  <si>
    <t>IK = Ilmajoen Kisailijat  (1921),  kasvattajaseura</t>
  </si>
  <si>
    <t>Fera = Fera, Rauma  (1958)</t>
  </si>
  <si>
    <t>Virkiä = Lapuan Virkiä  (1907)</t>
  </si>
  <si>
    <t>suomensarja</t>
  </si>
  <si>
    <t>1.</t>
  </si>
  <si>
    <t>18.7.1990   Ilmajoki</t>
  </si>
  <si>
    <t>Lukko = Fera, Rauma  (1958)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</si>
  <si>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</si>
  <si>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</si>
  <si>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</si>
  <si>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</si>
  <si>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</si>
  <si>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</si>
  <si>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</si>
  <si>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</si>
  <si>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</si>
  <si>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</si>
  <si>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</si>
  <si>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</si>
  <si>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</si>
  <si>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</si>
  <si>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B - TYTÖT</t>
  </si>
  <si>
    <t>Länsi</t>
  </si>
  <si>
    <t>Jukka Liikala</t>
  </si>
  <si>
    <t>28.06. 2009  Kuopio</t>
  </si>
  <si>
    <t xml:space="preserve">  2-1  (1-4, 4-3, 1-0)</t>
  </si>
  <si>
    <t>Hannu Kalmari</t>
  </si>
  <si>
    <t>II p</t>
  </si>
  <si>
    <t>3670</t>
  </si>
  <si>
    <t>I p</t>
  </si>
  <si>
    <t>Ikä ensimmäisessä ottelussa</t>
  </si>
  <si>
    <t>24 v  0 kk  1 pv</t>
  </si>
  <si>
    <t>27.06. 2015  Hyvinkää</t>
  </si>
  <si>
    <t>Sami Österlund</t>
  </si>
  <si>
    <t>3197</t>
  </si>
  <si>
    <t>A</t>
  </si>
  <si>
    <t>3.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</si>
  <si>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</si>
  <si>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</si>
  <si>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</si>
  <si>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</si>
  <si>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</si>
  <si>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18.06. 2014  Viinijärvi</t>
  </si>
  <si>
    <t>23 v  11 kk  0 pv</t>
  </si>
  <si>
    <t>02.07. 2016  Kouvola</t>
  </si>
  <si>
    <t>Antti Yli-Saunamäki</t>
  </si>
  <si>
    <t>3267</t>
  </si>
  <si>
    <t>4.</t>
  </si>
  <si>
    <t>01.07. 2017  Imatra</t>
  </si>
  <si>
    <t>6.</t>
  </si>
  <si>
    <t>159.  ottelu</t>
  </si>
  <si>
    <t>14.06. 2015  ViU - Lukko  1-2  (5-4, 3-4, 0-2)</t>
  </si>
  <si>
    <t xml:space="preserve">Lyöty </t>
  </si>
  <si>
    <t xml:space="preserve">Tuotu </t>
  </si>
  <si>
    <t>19 v   9 kk 25 pv</t>
  </si>
  <si>
    <t>19 v   9 kk 28 pv</t>
  </si>
  <si>
    <t>24 v 10 kk 26 pv</t>
  </si>
  <si>
    <t>jok</t>
  </si>
  <si>
    <t>Jarkko Pokela</t>
  </si>
  <si>
    <t>3171</t>
  </si>
  <si>
    <t>30.06. 2018  Joensuu</t>
  </si>
  <si>
    <t>0/4</t>
  </si>
  <si>
    <t>0/2</t>
  </si>
  <si>
    <t>1/3</t>
  </si>
  <si>
    <t>1/1</t>
  </si>
  <si>
    <t>1/4</t>
  </si>
  <si>
    <t>0/3</t>
  </si>
  <si>
    <t>1/6</t>
  </si>
  <si>
    <t>0/1</t>
  </si>
  <si>
    <t>1/2</t>
  </si>
  <si>
    <t>2/3</t>
  </si>
  <si>
    <t>3/7</t>
  </si>
  <si>
    <t>3/6</t>
  </si>
  <si>
    <t>2/4</t>
  </si>
  <si>
    <t>L+T</t>
  </si>
  <si>
    <t xml:space="preserve">  1-2 (2-1, 3-4, 0-1)</t>
  </si>
  <si>
    <t>2/2</t>
  </si>
  <si>
    <t>3287</t>
  </si>
  <si>
    <t>1-2  (1-3, 3-1, 0-1)</t>
  </si>
  <si>
    <t>1-2  (1-4, 1-4)</t>
  </si>
  <si>
    <t>1-2  (1-4, 4-2, 0-1)</t>
  </si>
  <si>
    <t>0-2  (2-10, 1-7)</t>
  </si>
  <si>
    <t>0-1  (2-2, 3-7)</t>
  </si>
  <si>
    <t>06.07. 2019  Seinäjoki</t>
  </si>
  <si>
    <t xml:space="preserve">  0-1 (1-2, 4-4)</t>
  </si>
  <si>
    <t>Tomi Niskanen</t>
  </si>
  <si>
    <t>3911</t>
  </si>
  <si>
    <t>7/28</t>
  </si>
  <si>
    <t>3/14</t>
  </si>
  <si>
    <t>2/5</t>
  </si>
  <si>
    <t>2/7</t>
  </si>
  <si>
    <t xml:space="preserve"> Vuoden tulokas  2010   &lt;&gt;   Vuoden lukkari  2013, 2019   &lt;&gt;   Kultainen räpylä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</si>
</sst>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0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0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15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9" xfId="0" applyFont="1" applyFill="1" applyBorder="1"/>
    <xf numFmtId="0" fontId="2" fillId="2" borderId="10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/>
    <xf numFmtId="49" fontId="2" fillId="4" borderId="4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165" fontId="2" fillId="10" borderId="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9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18" width="5.7109375" style="171" customWidth="1"/>
    <col min="19" max="19" width="5.7109375" style="121" customWidth="1"/>
    <col min="20" max="20" width="0.7109375" style="30" customWidth="1"/>
    <col min="21" max="28" width="5.7109375" style="78" customWidth="1"/>
    <col min="29" max="36" width="5.7109375" style="25" customWidth="1"/>
    <col min="37" max="37" width="6.7109375" style="25" customWidth="1"/>
    <col min="38" max="40" width="9.140625" style="25"/>
    <col min="41" max="41" width="22.140625" style="25" customWidth="1"/>
    <col min="42" max="16384" width="9.140625" style="25"/>
  </cols>
  <sheetData>
    <row r="1" spans="1:42" s="9" customFormat="1" ht="15" customHeight="1" x14ac:dyDescent="0.2">
      <c r="A1" s="1"/>
      <c r="B1" s="2" t="s">
        <v>41</v>
      </c>
      <c r="C1" s="2"/>
      <c r="D1" s="3"/>
      <c r="E1" s="4"/>
      <c r="F1" s="5" t="s">
        <v>52</v>
      </c>
      <c r="G1" s="6"/>
      <c r="H1" s="7"/>
      <c r="I1" s="7"/>
      <c r="J1" s="3"/>
      <c r="K1" s="6"/>
      <c r="L1" s="6"/>
      <c r="M1" s="6"/>
      <c r="N1" s="3"/>
      <c r="O1" s="6"/>
      <c r="P1" s="170"/>
      <c r="Q1" s="170"/>
      <c r="R1" s="170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121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1">
        <v>2007</v>
      </c>
      <c r="C4" s="82"/>
      <c r="D4" s="82" t="s">
        <v>38</v>
      </c>
      <c r="E4" s="81"/>
      <c r="F4" s="83" t="s">
        <v>50</v>
      </c>
      <c r="G4" s="84"/>
      <c r="H4" s="85"/>
      <c r="I4" s="81"/>
      <c r="J4" s="81"/>
      <c r="K4" s="81"/>
      <c r="L4" s="81"/>
      <c r="M4" s="81"/>
      <c r="N4" s="86"/>
      <c r="O4" s="30"/>
      <c r="P4" s="18"/>
      <c r="Q4" s="18"/>
      <c r="R4" s="18"/>
      <c r="S4" s="18"/>
      <c r="U4" s="31"/>
      <c r="V4" s="31"/>
      <c r="W4" s="32"/>
      <c r="X4" s="31"/>
      <c r="Y4" s="31"/>
      <c r="Z4" s="33"/>
      <c r="AA4" s="33"/>
      <c r="AB4" s="33"/>
      <c r="AC4" s="33"/>
      <c r="AD4" s="33"/>
      <c r="AE4" s="31"/>
      <c r="AF4" s="31"/>
      <c r="AG4" s="34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2008</v>
      </c>
      <c r="C5" s="27"/>
      <c r="D5" s="27" t="s">
        <v>38</v>
      </c>
      <c r="E5" s="26"/>
      <c r="F5" s="28" t="s">
        <v>33</v>
      </c>
      <c r="G5" s="80"/>
      <c r="H5" s="79"/>
      <c r="I5" s="26"/>
      <c r="J5" s="26"/>
      <c r="K5" s="26"/>
      <c r="L5" s="26"/>
      <c r="M5" s="26"/>
      <c r="N5" s="29"/>
      <c r="O5" s="30"/>
      <c r="P5" s="18"/>
      <c r="Q5" s="18"/>
      <c r="R5" s="18"/>
      <c r="S5" s="18"/>
      <c r="T5" s="24"/>
      <c r="U5" s="31"/>
      <c r="V5" s="31"/>
      <c r="W5" s="32"/>
      <c r="X5" s="31"/>
      <c r="Y5" s="31"/>
      <c r="Z5" s="33"/>
      <c r="AA5" s="33"/>
      <c r="AB5" s="33"/>
      <c r="AC5" s="33"/>
      <c r="AD5" s="33"/>
      <c r="AE5" s="31"/>
      <c r="AF5" s="31"/>
      <c r="AG5" s="34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2009</v>
      </c>
      <c r="C6" s="27"/>
      <c r="D6" s="27" t="s">
        <v>38</v>
      </c>
      <c r="E6" s="26"/>
      <c r="F6" s="28" t="s">
        <v>33</v>
      </c>
      <c r="G6" s="80"/>
      <c r="H6" s="79"/>
      <c r="I6" s="26"/>
      <c r="J6" s="26"/>
      <c r="K6" s="26"/>
      <c r="L6" s="26"/>
      <c r="M6" s="26"/>
      <c r="N6" s="29"/>
      <c r="O6" s="30"/>
      <c r="P6" s="18"/>
      <c r="Q6" s="18"/>
      <c r="R6" s="18"/>
      <c r="S6" s="18"/>
      <c r="T6" s="24"/>
      <c r="U6" s="31"/>
      <c r="V6" s="31"/>
      <c r="W6" s="32"/>
      <c r="X6" s="31"/>
      <c r="Y6" s="31"/>
      <c r="Z6" s="33"/>
      <c r="AA6" s="33"/>
      <c r="AB6" s="33"/>
      <c r="AC6" s="33"/>
      <c r="AD6" s="33"/>
      <c r="AE6" s="31"/>
      <c r="AF6" s="31"/>
      <c r="AG6" s="34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2010</v>
      </c>
      <c r="C7" s="31" t="s">
        <v>37</v>
      </c>
      <c r="D7" s="35" t="s">
        <v>40</v>
      </c>
      <c r="E7" s="31">
        <v>24</v>
      </c>
      <c r="F7" s="31">
        <v>0</v>
      </c>
      <c r="G7" s="31">
        <v>4</v>
      </c>
      <c r="H7" s="31">
        <v>6</v>
      </c>
      <c r="I7" s="31">
        <v>48</v>
      </c>
      <c r="J7" s="31">
        <v>24</v>
      </c>
      <c r="K7" s="31">
        <v>14</v>
      </c>
      <c r="L7" s="31">
        <v>6</v>
      </c>
      <c r="M7" s="31">
        <v>4</v>
      </c>
      <c r="N7" s="36">
        <v>0.4</v>
      </c>
      <c r="O7" s="37">
        <f t="shared" ref="O7:O11" si="0">PRODUCT(I7/N7)</f>
        <v>120</v>
      </c>
      <c r="P7" s="18"/>
      <c r="Q7" s="18"/>
      <c r="R7" s="18"/>
      <c r="S7" s="18"/>
      <c r="T7" s="24"/>
      <c r="U7" s="31">
        <v>3</v>
      </c>
      <c r="V7" s="31">
        <v>0</v>
      </c>
      <c r="W7" s="31">
        <v>0</v>
      </c>
      <c r="X7" s="31">
        <v>0</v>
      </c>
      <c r="Y7" s="31">
        <v>6</v>
      </c>
      <c r="Z7" s="33"/>
      <c r="AA7" s="33"/>
      <c r="AB7" s="33"/>
      <c r="AC7" s="33"/>
      <c r="AD7" s="33"/>
      <c r="AE7" s="31"/>
      <c r="AF7" s="31"/>
      <c r="AG7" s="31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1">
        <v>2011</v>
      </c>
      <c r="C8" s="31" t="s">
        <v>37</v>
      </c>
      <c r="D8" s="35" t="s">
        <v>44</v>
      </c>
      <c r="E8" s="31">
        <v>22</v>
      </c>
      <c r="F8" s="31">
        <v>0</v>
      </c>
      <c r="G8" s="31">
        <v>5</v>
      </c>
      <c r="H8" s="31">
        <v>6</v>
      </c>
      <c r="I8" s="31">
        <v>50</v>
      </c>
      <c r="J8" s="31">
        <v>23</v>
      </c>
      <c r="K8" s="31">
        <v>11</v>
      </c>
      <c r="L8" s="31">
        <v>11</v>
      </c>
      <c r="M8" s="31">
        <v>5</v>
      </c>
      <c r="N8" s="36">
        <v>0.45900000000000002</v>
      </c>
      <c r="O8" s="37">
        <f t="shared" si="0"/>
        <v>108.93246187363835</v>
      </c>
      <c r="P8" s="18"/>
      <c r="Q8" s="18"/>
      <c r="R8" s="18"/>
      <c r="S8" s="18"/>
      <c r="T8" s="24"/>
      <c r="U8" s="31">
        <v>3</v>
      </c>
      <c r="V8" s="31">
        <v>0</v>
      </c>
      <c r="W8" s="31">
        <v>0</v>
      </c>
      <c r="X8" s="31">
        <v>1</v>
      </c>
      <c r="Y8" s="31">
        <v>3</v>
      </c>
      <c r="Z8" s="33"/>
      <c r="AA8" s="33"/>
      <c r="AB8" s="33"/>
      <c r="AC8" s="33"/>
      <c r="AD8" s="33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2012</v>
      </c>
      <c r="C9" s="31" t="s">
        <v>51</v>
      </c>
      <c r="D9" s="35" t="s">
        <v>45</v>
      </c>
      <c r="E9" s="31">
        <v>22</v>
      </c>
      <c r="F9" s="31">
        <v>0</v>
      </c>
      <c r="G9" s="31">
        <v>14</v>
      </c>
      <c r="H9" s="31">
        <v>2</v>
      </c>
      <c r="I9" s="31">
        <v>68</v>
      </c>
      <c r="J9" s="31">
        <v>31</v>
      </c>
      <c r="K9" s="31">
        <v>8</v>
      </c>
      <c r="L9" s="31">
        <v>15</v>
      </c>
      <c r="M9" s="31">
        <v>14</v>
      </c>
      <c r="N9" s="36">
        <v>0.52300000000000002</v>
      </c>
      <c r="O9" s="37">
        <f t="shared" si="0"/>
        <v>130.019120458891</v>
      </c>
      <c r="P9" s="18"/>
      <c r="Q9" s="18"/>
      <c r="R9" s="18"/>
      <c r="S9" s="18"/>
      <c r="T9" s="24"/>
      <c r="U9" s="31">
        <v>15</v>
      </c>
      <c r="V9" s="31">
        <v>0</v>
      </c>
      <c r="W9" s="31">
        <v>1</v>
      </c>
      <c r="X9" s="31">
        <v>1</v>
      </c>
      <c r="Y9" s="31">
        <v>37</v>
      </c>
      <c r="Z9" s="33"/>
      <c r="AA9" s="33"/>
      <c r="AB9" s="33"/>
      <c r="AC9" s="33"/>
      <c r="AD9" s="33"/>
      <c r="AE9" s="31"/>
      <c r="AF9" s="31"/>
      <c r="AG9" s="31">
        <v>1</v>
      </c>
      <c r="AH9" s="31">
        <v>1</v>
      </c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2013</v>
      </c>
      <c r="C10" s="31" t="s">
        <v>51</v>
      </c>
      <c r="D10" s="35" t="s">
        <v>45</v>
      </c>
      <c r="E10" s="31">
        <v>24</v>
      </c>
      <c r="F10" s="31">
        <v>0</v>
      </c>
      <c r="G10" s="31">
        <v>3</v>
      </c>
      <c r="H10" s="31">
        <v>5</v>
      </c>
      <c r="I10" s="31">
        <v>63</v>
      </c>
      <c r="J10" s="31">
        <v>45</v>
      </c>
      <c r="K10" s="31">
        <v>7</v>
      </c>
      <c r="L10" s="31">
        <v>8</v>
      </c>
      <c r="M10" s="31">
        <v>3</v>
      </c>
      <c r="N10" s="36">
        <v>0.52059999999999995</v>
      </c>
      <c r="O10" s="37">
        <f t="shared" si="0"/>
        <v>121.01421436803689</v>
      </c>
      <c r="P10" s="18"/>
      <c r="Q10" s="18"/>
      <c r="R10" s="18"/>
      <c r="S10" s="18"/>
      <c r="T10" s="24" t="e">
        <f t="shared" ref="T10:T14" si="1">PRODUCT(L10/S10)</f>
        <v>#DIV/0!</v>
      </c>
      <c r="U10" s="31">
        <v>9</v>
      </c>
      <c r="V10" s="31">
        <v>0</v>
      </c>
      <c r="W10" s="31">
        <v>1</v>
      </c>
      <c r="X10" s="31">
        <v>3</v>
      </c>
      <c r="Y10" s="31">
        <v>17</v>
      </c>
      <c r="Z10" s="33"/>
      <c r="AA10" s="33"/>
      <c r="AB10" s="33"/>
      <c r="AC10" s="33"/>
      <c r="AD10" s="33"/>
      <c r="AE10" s="31"/>
      <c r="AF10" s="31"/>
      <c r="AG10" s="31">
        <v>1</v>
      </c>
      <c r="AH10" s="31">
        <v>1</v>
      </c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2014</v>
      </c>
      <c r="C11" s="31" t="s">
        <v>51</v>
      </c>
      <c r="D11" s="35" t="s">
        <v>45</v>
      </c>
      <c r="E11" s="31">
        <v>23</v>
      </c>
      <c r="F11" s="31">
        <v>0</v>
      </c>
      <c r="G11" s="31">
        <v>5</v>
      </c>
      <c r="H11" s="31">
        <v>3</v>
      </c>
      <c r="I11" s="31">
        <v>50</v>
      </c>
      <c r="J11" s="31">
        <v>38</v>
      </c>
      <c r="K11" s="31">
        <v>5</v>
      </c>
      <c r="L11" s="31">
        <v>2</v>
      </c>
      <c r="M11" s="31">
        <v>5</v>
      </c>
      <c r="N11" s="36">
        <v>0.43099999999999999</v>
      </c>
      <c r="O11" s="37">
        <f t="shared" si="0"/>
        <v>116.0092807424594</v>
      </c>
      <c r="P11" s="18"/>
      <c r="Q11" s="18"/>
      <c r="R11" s="18"/>
      <c r="S11" s="18"/>
      <c r="T11" s="24" t="e">
        <f t="shared" si="1"/>
        <v>#DIV/0!</v>
      </c>
      <c r="U11" s="31">
        <v>11</v>
      </c>
      <c r="V11" s="31">
        <v>0</v>
      </c>
      <c r="W11" s="31">
        <v>3</v>
      </c>
      <c r="X11" s="31">
        <v>2</v>
      </c>
      <c r="Y11" s="31">
        <v>37</v>
      </c>
      <c r="Z11" s="33"/>
      <c r="AA11" s="33"/>
      <c r="AB11" s="33"/>
      <c r="AC11" s="33"/>
      <c r="AD11" s="33"/>
      <c r="AE11" s="31">
        <v>1</v>
      </c>
      <c r="AF11" s="31">
        <v>1</v>
      </c>
      <c r="AG11" s="31">
        <v>1</v>
      </c>
      <c r="AH11" s="31">
        <v>1</v>
      </c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2015</v>
      </c>
      <c r="C12" s="31" t="s">
        <v>83</v>
      </c>
      <c r="D12" s="35" t="s">
        <v>44</v>
      </c>
      <c r="E12" s="31">
        <v>24</v>
      </c>
      <c r="F12" s="31">
        <v>2</v>
      </c>
      <c r="G12" s="31">
        <v>10</v>
      </c>
      <c r="H12" s="31">
        <v>3</v>
      </c>
      <c r="I12" s="31">
        <v>62</v>
      </c>
      <c r="J12" s="31">
        <v>22</v>
      </c>
      <c r="K12" s="31">
        <v>11</v>
      </c>
      <c r="L12" s="31">
        <v>17</v>
      </c>
      <c r="M12" s="31">
        <v>12</v>
      </c>
      <c r="N12" s="36">
        <v>0.5081</v>
      </c>
      <c r="O12" s="37">
        <v>122</v>
      </c>
      <c r="P12" s="18"/>
      <c r="Q12" s="18"/>
      <c r="R12" s="18"/>
      <c r="S12" s="18"/>
      <c r="T12" s="24" t="e">
        <f t="shared" si="1"/>
        <v>#DIV/0!</v>
      </c>
      <c r="U12" s="31">
        <v>9</v>
      </c>
      <c r="V12" s="31">
        <v>0</v>
      </c>
      <c r="W12" s="31">
        <v>0</v>
      </c>
      <c r="X12" s="31">
        <v>0</v>
      </c>
      <c r="Y12" s="31">
        <v>18</v>
      </c>
      <c r="Z12" s="33"/>
      <c r="AA12" s="33"/>
      <c r="AB12" s="33"/>
      <c r="AC12" s="33"/>
      <c r="AD12" s="33"/>
      <c r="AE12" s="31">
        <v>1</v>
      </c>
      <c r="AF12" s="31"/>
      <c r="AG12" s="31"/>
      <c r="AH12" s="31"/>
      <c r="AI12" s="31"/>
      <c r="AJ12" s="31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2016</v>
      </c>
      <c r="C13" s="31" t="s">
        <v>94</v>
      </c>
      <c r="D13" s="35" t="s">
        <v>44</v>
      </c>
      <c r="E13" s="31">
        <v>22</v>
      </c>
      <c r="F13" s="31">
        <v>0</v>
      </c>
      <c r="G13" s="31">
        <v>18</v>
      </c>
      <c r="H13" s="31">
        <v>6</v>
      </c>
      <c r="I13" s="31">
        <v>67</v>
      </c>
      <c r="J13" s="31">
        <v>23</v>
      </c>
      <c r="K13" s="31">
        <v>12</v>
      </c>
      <c r="L13" s="31">
        <v>14</v>
      </c>
      <c r="M13" s="31">
        <v>18</v>
      </c>
      <c r="N13" s="36">
        <v>0.55400000000000005</v>
      </c>
      <c r="O13" s="37">
        <v>121</v>
      </c>
      <c r="P13" s="18"/>
      <c r="Q13" s="18"/>
      <c r="R13" s="18"/>
      <c r="S13" s="18"/>
      <c r="T13" s="24" t="e">
        <f t="shared" si="1"/>
        <v>#DIV/0!</v>
      </c>
      <c r="U13" s="31">
        <v>9</v>
      </c>
      <c r="V13" s="31">
        <v>0</v>
      </c>
      <c r="W13" s="31">
        <v>8</v>
      </c>
      <c r="X13" s="31">
        <v>2</v>
      </c>
      <c r="Y13" s="31">
        <v>28</v>
      </c>
      <c r="Z13" s="33"/>
      <c r="AA13" s="33"/>
      <c r="AB13" s="33"/>
      <c r="AC13" s="33"/>
      <c r="AD13" s="33"/>
      <c r="AE13" s="31">
        <v>1</v>
      </c>
      <c r="AF13" s="31"/>
      <c r="AG13" s="31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2017</v>
      </c>
      <c r="C14" s="31" t="s">
        <v>96</v>
      </c>
      <c r="D14" s="35" t="s">
        <v>44</v>
      </c>
      <c r="E14" s="31">
        <v>26</v>
      </c>
      <c r="F14" s="31">
        <v>0</v>
      </c>
      <c r="G14" s="31">
        <v>10</v>
      </c>
      <c r="H14" s="31">
        <v>9</v>
      </c>
      <c r="I14" s="31">
        <v>68</v>
      </c>
      <c r="J14" s="31">
        <v>34</v>
      </c>
      <c r="K14" s="31">
        <v>17</v>
      </c>
      <c r="L14" s="31">
        <v>7</v>
      </c>
      <c r="M14" s="31">
        <v>10</v>
      </c>
      <c r="N14" s="36">
        <v>0.51900000000000002</v>
      </c>
      <c r="O14" s="37">
        <v>131</v>
      </c>
      <c r="P14" s="18"/>
      <c r="Q14" s="18"/>
      <c r="R14" s="18"/>
      <c r="S14" s="18"/>
      <c r="T14" s="24" t="e">
        <f t="shared" si="1"/>
        <v>#DIV/0!</v>
      </c>
      <c r="U14" s="31">
        <v>3</v>
      </c>
      <c r="V14" s="31">
        <v>0</v>
      </c>
      <c r="W14" s="31">
        <v>0</v>
      </c>
      <c r="X14" s="31">
        <v>1</v>
      </c>
      <c r="Y14" s="31">
        <v>6</v>
      </c>
      <c r="Z14" s="33"/>
      <c r="AA14" s="33"/>
      <c r="AB14" s="33"/>
      <c r="AC14" s="33"/>
      <c r="AD14" s="33"/>
      <c r="AE14" s="31">
        <v>1</v>
      </c>
      <c r="AF14" s="31"/>
      <c r="AG14" s="31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2018</v>
      </c>
      <c r="C15" s="31" t="s">
        <v>94</v>
      </c>
      <c r="D15" s="35" t="s">
        <v>45</v>
      </c>
      <c r="E15" s="31">
        <v>26</v>
      </c>
      <c r="F15" s="31">
        <v>0</v>
      </c>
      <c r="G15" s="31">
        <v>10</v>
      </c>
      <c r="H15" s="31">
        <v>2</v>
      </c>
      <c r="I15" s="31">
        <v>65</v>
      </c>
      <c r="J15" s="31">
        <v>34</v>
      </c>
      <c r="K15" s="31">
        <v>10</v>
      </c>
      <c r="L15" s="31">
        <v>11</v>
      </c>
      <c r="M15" s="31">
        <v>10</v>
      </c>
      <c r="N15" s="36">
        <v>0.56520000000000004</v>
      </c>
      <c r="O15" s="37">
        <v>115</v>
      </c>
      <c r="P15" s="18"/>
      <c r="Q15" s="18"/>
      <c r="R15" s="18"/>
      <c r="S15" s="18"/>
      <c r="T15" s="24" t="e">
        <f>PRODUCT(L15/S15)</f>
        <v>#DIV/0!</v>
      </c>
      <c r="U15" s="31">
        <v>10</v>
      </c>
      <c r="V15" s="31">
        <v>0</v>
      </c>
      <c r="W15" s="31">
        <v>1</v>
      </c>
      <c r="X15" s="31">
        <v>0</v>
      </c>
      <c r="Y15" s="31">
        <v>14</v>
      </c>
      <c r="Z15" s="33"/>
      <c r="AA15" s="33"/>
      <c r="AB15" s="33"/>
      <c r="AC15" s="33"/>
      <c r="AD15" s="33"/>
      <c r="AE15" s="31">
        <v>1</v>
      </c>
      <c r="AF15" s="31"/>
      <c r="AG15" s="31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1">
        <v>2019</v>
      </c>
      <c r="C16" s="31" t="s">
        <v>83</v>
      </c>
      <c r="D16" s="35" t="s">
        <v>45</v>
      </c>
      <c r="E16" s="31">
        <v>23</v>
      </c>
      <c r="F16" s="31">
        <v>0</v>
      </c>
      <c r="G16" s="31">
        <v>15</v>
      </c>
      <c r="H16" s="31">
        <v>4</v>
      </c>
      <c r="I16" s="31">
        <v>47</v>
      </c>
      <c r="J16" s="31">
        <v>20</v>
      </c>
      <c r="K16" s="31">
        <v>4</v>
      </c>
      <c r="L16" s="31">
        <v>8</v>
      </c>
      <c r="M16" s="31">
        <v>15</v>
      </c>
      <c r="N16" s="36">
        <v>0.43518518518518517</v>
      </c>
      <c r="O16" s="37">
        <v>108</v>
      </c>
      <c r="P16" s="18"/>
      <c r="Q16" s="18"/>
      <c r="R16" s="18"/>
      <c r="S16" s="18"/>
      <c r="T16" s="24"/>
      <c r="U16" s="31">
        <v>8</v>
      </c>
      <c r="V16" s="31">
        <v>0</v>
      </c>
      <c r="W16" s="31">
        <v>0</v>
      </c>
      <c r="X16" s="31">
        <v>0</v>
      </c>
      <c r="Y16" s="31">
        <v>26</v>
      </c>
      <c r="Z16" s="33"/>
      <c r="AA16" s="33"/>
      <c r="AB16" s="33"/>
      <c r="AC16" s="33"/>
      <c r="AD16" s="33"/>
      <c r="AE16" s="31">
        <v>1</v>
      </c>
      <c r="AF16" s="31"/>
      <c r="AG16" s="31"/>
      <c r="AH16" s="31"/>
      <c r="AI16" s="31"/>
      <c r="AJ16" s="31"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2">SUM(E6:E16)</f>
        <v>236</v>
      </c>
      <c r="F17" s="18">
        <f t="shared" si="2"/>
        <v>2</v>
      </c>
      <c r="G17" s="18">
        <f t="shared" si="2"/>
        <v>94</v>
      </c>
      <c r="H17" s="18">
        <f t="shared" si="2"/>
        <v>46</v>
      </c>
      <c r="I17" s="18">
        <f t="shared" si="2"/>
        <v>588</v>
      </c>
      <c r="J17" s="18">
        <f t="shared" si="2"/>
        <v>294</v>
      </c>
      <c r="K17" s="18">
        <f t="shared" si="2"/>
        <v>99</v>
      </c>
      <c r="L17" s="18">
        <f t="shared" si="2"/>
        <v>99</v>
      </c>
      <c r="M17" s="18">
        <f t="shared" si="2"/>
        <v>96</v>
      </c>
      <c r="N17" s="38">
        <f>PRODUCT(I17/O17)</f>
        <v>0.49288540147904458</v>
      </c>
      <c r="O17" s="39">
        <f>SUM(O7:O16)</f>
        <v>1192.9750774430256</v>
      </c>
      <c r="P17" s="18"/>
      <c r="Q17" s="18"/>
      <c r="R17" s="18"/>
      <c r="S17" s="18"/>
      <c r="T17" s="24"/>
      <c r="U17" s="18">
        <f t="shared" ref="U17:AJ17" si="3">SUM(U6:U16)</f>
        <v>80</v>
      </c>
      <c r="V17" s="18">
        <f t="shared" si="3"/>
        <v>0</v>
      </c>
      <c r="W17" s="18">
        <f t="shared" si="3"/>
        <v>14</v>
      </c>
      <c r="X17" s="18">
        <f t="shared" si="3"/>
        <v>10</v>
      </c>
      <c r="Y17" s="18">
        <f t="shared" si="3"/>
        <v>192</v>
      </c>
      <c r="Z17" s="18">
        <f t="shared" si="3"/>
        <v>0</v>
      </c>
      <c r="AA17" s="18">
        <f t="shared" si="3"/>
        <v>0</v>
      </c>
      <c r="AB17" s="18">
        <f t="shared" si="3"/>
        <v>0</v>
      </c>
      <c r="AC17" s="18">
        <f t="shared" si="3"/>
        <v>0</v>
      </c>
      <c r="AD17" s="18">
        <f t="shared" si="3"/>
        <v>0</v>
      </c>
      <c r="AE17" s="18">
        <f t="shared" si="3"/>
        <v>6</v>
      </c>
      <c r="AF17" s="18">
        <f t="shared" si="3"/>
        <v>1</v>
      </c>
      <c r="AG17" s="18">
        <f t="shared" si="3"/>
        <v>3</v>
      </c>
      <c r="AH17" s="18">
        <f t="shared" si="3"/>
        <v>3</v>
      </c>
      <c r="AI17" s="18">
        <f t="shared" si="3"/>
        <v>0</v>
      </c>
      <c r="AJ17" s="18">
        <f t="shared" si="3"/>
        <v>2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5" t="s">
        <v>2</v>
      </c>
      <c r="C18" s="40"/>
      <c r="D18" s="41">
        <f>SUM(F17:H17)+((I17-F17-G17)/3)+(E17/3)+(AE17*25)+(AF17*25)+(AG17*10)+(AH17*25)+(AI17*20)+(AJ17*15)</f>
        <v>694.66666666666674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3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30"/>
      <c r="P19" s="1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5"/>
      <c r="D20" s="45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8" t="s">
        <v>21</v>
      </c>
      <c r="O20" s="24"/>
      <c r="P20" s="46" t="s">
        <v>32</v>
      </c>
      <c r="Q20" s="12"/>
      <c r="R20" s="12"/>
      <c r="S20" s="12"/>
      <c r="T20" s="47"/>
      <c r="U20" s="47"/>
      <c r="V20" s="47"/>
      <c r="W20" s="47"/>
      <c r="X20" s="4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6" t="s">
        <v>17</v>
      </c>
      <c r="C21" s="12"/>
      <c r="D21" s="48"/>
      <c r="E21" s="31">
        <f>PRODUCT(E17)</f>
        <v>236</v>
      </c>
      <c r="F21" s="31">
        <f>PRODUCT(F17)</f>
        <v>2</v>
      </c>
      <c r="G21" s="31">
        <f>PRODUCT(G17)</f>
        <v>94</v>
      </c>
      <c r="H21" s="31">
        <f>PRODUCT(H17)</f>
        <v>46</v>
      </c>
      <c r="I21" s="31">
        <f>PRODUCT(I17)</f>
        <v>588</v>
      </c>
      <c r="J21" s="1"/>
      <c r="K21" s="49">
        <f>PRODUCT((F21+G21)/E21)</f>
        <v>0.40677966101694918</v>
      </c>
      <c r="L21" s="49">
        <f>PRODUCT(H21/E21)</f>
        <v>0.19491525423728814</v>
      </c>
      <c r="M21" s="49">
        <f>PRODUCT(I21/E21)</f>
        <v>2.4915254237288136</v>
      </c>
      <c r="N21" s="50">
        <f>PRODUCT(N17)</f>
        <v>0.49288540147904458</v>
      </c>
      <c r="O21" s="24">
        <f>PRODUCT(O17)</f>
        <v>1192.9750774430256</v>
      </c>
      <c r="P21" s="51" t="s">
        <v>34</v>
      </c>
      <c r="Q21" s="52"/>
      <c r="R21" s="53" t="s">
        <v>42</v>
      </c>
      <c r="S21" s="54"/>
      <c r="T21" s="54"/>
      <c r="U21" s="54"/>
      <c r="V21" s="54"/>
      <c r="W21" s="54"/>
      <c r="X21" s="54"/>
      <c r="Y21" s="54"/>
      <c r="Z21" s="54"/>
      <c r="AA21" s="54"/>
      <c r="AB21" s="55" t="s">
        <v>35</v>
      </c>
      <c r="AC21" s="54"/>
      <c r="AD21" s="54"/>
      <c r="AE21" s="172" t="s">
        <v>101</v>
      </c>
      <c r="AF21" s="54"/>
      <c r="AG21" s="54"/>
      <c r="AH21" s="153"/>
      <c r="AI21" s="54"/>
      <c r="AJ21" s="15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6" t="s">
        <v>18</v>
      </c>
      <c r="C22" s="57"/>
      <c r="D22" s="58"/>
      <c r="E22" s="31">
        <f>SUM(U17)</f>
        <v>80</v>
      </c>
      <c r="F22" s="31">
        <f>SUM(V17)</f>
        <v>0</v>
      </c>
      <c r="G22" s="31">
        <f>SUM(W17)</f>
        <v>14</v>
      </c>
      <c r="H22" s="31">
        <f>SUM(X17)</f>
        <v>10</v>
      </c>
      <c r="I22" s="31">
        <f>SUM(Y17)</f>
        <v>192</v>
      </c>
      <c r="J22" s="1"/>
      <c r="K22" s="49">
        <f>PRODUCT((F22+G22)/E22)</f>
        <v>0.17499999999999999</v>
      </c>
      <c r="L22" s="49">
        <f>PRODUCT(H22/E22)</f>
        <v>0.125</v>
      </c>
      <c r="M22" s="49">
        <f>PRODUCT(I22/E22)</f>
        <v>2.4</v>
      </c>
      <c r="N22" s="36">
        <f>PRODUCT(I22/O22)</f>
        <v>0.47174447174447176</v>
      </c>
      <c r="O22" s="24">
        <v>407</v>
      </c>
      <c r="P22" s="59" t="s">
        <v>99</v>
      </c>
      <c r="Q22" s="60"/>
      <c r="R22" s="53" t="s">
        <v>42</v>
      </c>
      <c r="S22" s="53"/>
      <c r="T22" s="53"/>
      <c r="U22" s="53"/>
      <c r="V22" s="53"/>
      <c r="W22" s="53"/>
      <c r="X22" s="53"/>
      <c r="Y22" s="53"/>
      <c r="Z22" s="53"/>
      <c r="AA22" s="53"/>
      <c r="AB22" s="61" t="s">
        <v>35</v>
      </c>
      <c r="AC22" s="53"/>
      <c r="AD22" s="53"/>
      <c r="AE22" s="173" t="s">
        <v>101</v>
      </c>
      <c r="AF22" s="53"/>
      <c r="AG22" s="53"/>
      <c r="AH22" s="154"/>
      <c r="AI22" s="53"/>
      <c r="AJ22" s="157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2" t="s">
        <v>19</v>
      </c>
      <c r="C23" s="63"/>
      <c r="D23" s="64"/>
      <c r="E23" s="33"/>
      <c r="F23" s="33"/>
      <c r="G23" s="33"/>
      <c r="H23" s="33"/>
      <c r="I23" s="33"/>
      <c r="J23" s="1"/>
      <c r="K23" s="65"/>
      <c r="L23" s="65"/>
      <c r="M23" s="65"/>
      <c r="N23" s="66"/>
      <c r="O23" s="24"/>
      <c r="P23" s="59" t="s">
        <v>100</v>
      </c>
      <c r="Q23" s="60"/>
      <c r="R23" s="53" t="s">
        <v>43</v>
      </c>
      <c r="S23" s="53"/>
      <c r="T23" s="53"/>
      <c r="U23" s="53"/>
      <c r="V23" s="53"/>
      <c r="W23" s="53"/>
      <c r="X23" s="53"/>
      <c r="Y23" s="53"/>
      <c r="Z23" s="53"/>
      <c r="AA23" s="53"/>
      <c r="AB23" s="61" t="s">
        <v>39</v>
      </c>
      <c r="AC23" s="53"/>
      <c r="AD23" s="53"/>
      <c r="AE23" s="173" t="s">
        <v>102</v>
      </c>
      <c r="AF23" s="53"/>
      <c r="AG23" s="53"/>
      <c r="AH23" s="154"/>
      <c r="AI23" s="53"/>
      <c r="AJ23" s="157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7" t="s">
        <v>20</v>
      </c>
      <c r="C24" s="68"/>
      <c r="D24" s="69"/>
      <c r="E24" s="18">
        <f>SUM(E21:E23)</f>
        <v>316</v>
      </c>
      <c r="F24" s="18">
        <f>SUM(F21:F23)</f>
        <v>2</v>
      </c>
      <c r="G24" s="18">
        <f>SUM(G21:G23)</f>
        <v>108</v>
      </c>
      <c r="H24" s="18">
        <f>SUM(H21:H23)</f>
        <v>56</v>
      </c>
      <c r="I24" s="18">
        <f>SUM(I21:I23)</f>
        <v>780</v>
      </c>
      <c r="J24" s="1"/>
      <c r="K24" s="70">
        <f>PRODUCT((F24+G24)/E24)</f>
        <v>0.34810126582278483</v>
      </c>
      <c r="L24" s="70">
        <f>PRODUCT(H24/E24)</f>
        <v>0.17721518987341772</v>
      </c>
      <c r="M24" s="70">
        <f>PRODUCT(I24/E24)</f>
        <v>2.4683544303797467</v>
      </c>
      <c r="N24" s="38">
        <f>PRODUCT(I24/O24)</f>
        <v>0.4875075937098623</v>
      </c>
      <c r="O24" s="24">
        <f>SUM(O21:O23)</f>
        <v>1599.9750774430256</v>
      </c>
      <c r="P24" s="71" t="s">
        <v>36</v>
      </c>
      <c r="Q24" s="72"/>
      <c r="R24" s="73" t="s">
        <v>98</v>
      </c>
      <c r="S24" s="73"/>
      <c r="T24" s="73"/>
      <c r="U24" s="73"/>
      <c r="V24" s="73"/>
      <c r="W24" s="73"/>
      <c r="X24" s="73"/>
      <c r="Y24" s="73"/>
      <c r="Z24" s="73"/>
      <c r="AA24" s="73"/>
      <c r="AB24" s="74" t="s">
        <v>97</v>
      </c>
      <c r="AC24" s="73"/>
      <c r="AD24" s="73"/>
      <c r="AE24" s="174" t="s">
        <v>103</v>
      </c>
      <c r="AF24" s="73"/>
      <c r="AG24" s="73"/>
      <c r="AH24" s="155"/>
      <c r="AI24" s="73"/>
      <c r="AJ24" s="158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43"/>
      <c r="C25" s="43"/>
      <c r="D25" s="43"/>
      <c r="E25" s="43"/>
      <c r="F25" s="43"/>
      <c r="G25" s="43"/>
      <c r="H25" s="43"/>
      <c r="I25" s="43"/>
      <c r="J25" s="1"/>
      <c r="K25" s="43"/>
      <c r="L25" s="43"/>
      <c r="M25" s="43"/>
      <c r="N25" s="42"/>
      <c r="O25" s="24"/>
      <c r="P25" s="1"/>
      <c r="Q25" s="44"/>
      <c r="R25" s="1"/>
      <c r="S25" s="1"/>
      <c r="T25" s="24"/>
      <c r="U25" s="24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46" t="s">
        <v>138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1"/>
      <c r="O26" s="11"/>
      <c r="P26" s="12"/>
      <c r="Q26" s="12"/>
      <c r="R26" s="12"/>
      <c r="S26" s="12"/>
      <c r="T26" s="11"/>
      <c r="U26" s="11"/>
      <c r="V26" s="15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8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2"/>
      <c r="O27" s="24"/>
      <c r="P27" s="1"/>
      <c r="Q27" s="44"/>
      <c r="R27" s="1"/>
      <c r="S27" s="1"/>
      <c r="T27" s="24"/>
      <c r="U27" s="24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46</v>
      </c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1"/>
      <c r="Y30" s="24"/>
      <c r="Z30" s="24"/>
      <c r="AA30" s="75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49</v>
      </c>
      <c r="E31" s="1"/>
      <c r="F31" s="1"/>
      <c r="G31" s="1"/>
      <c r="H31" s="1"/>
      <c r="I31" s="1"/>
      <c r="J31" s="1"/>
      <c r="K31" s="1"/>
      <c r="L31" s="1"/>
      <c r="M31" s="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1"/>
      <c r="Y31" s="24"/>
      <c r="Z31" s="24"/>
      <c r="AA31" s="75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  <c r="O32" s="24"/>
      <c r="P32" s="1"/>
      <c r="Q32" s="44"/>
      <c r="R32" s="1"/>
      <c r="S32" s="1"/>
      <c r="T32" s="24"/>
      <c r="U32" s="1"/>
      <c r="V32" s="44"/>
      <c r="W32" s="1"/>
      <c r="X32" s="1"/>
      <c r="Y32" s="24"/>
      <c r="Z32" s="24"/>
      <c r="AA32" s="75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4"/>
      <c r="R33" s="1"/>
      <c r="S33" s="1"/>
      <c r="T33" s="24"/>
      <c r="U33" s="1"/>
      <c r="V33" s="44"/>
      <c r="W33" s="1"/>
      <c r="X33" s="1"/>
      <c r="Y33" s="24"/>
      <c r="Z33" s="24"/>
      <c r="AA33" s="75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4"/>
      <c r="R34" s="1"/>
      <c r="S34" s="1"/>
      <c r="T34" s="24"/>
      <c r="U34" s="1"/>
      <c r="V34" s="44"/>
      <c r="W34" s="1"/>
      <c r="X34" s="1"/>
      <c r="Y34" s="24"/>
      <c r="Z34" s="24"/>
      <c r="AA34" s="75"/>
      <c r="AB34" s="75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4"/>
      <c r="R35" s="1"/>
      <c r="S35" s="1"/>
      <c r="T35" s="24"/>
      <c r="U35" s="1"/>
      <c r="V35" s="44"/>
      <c r="W35" s="1"/>
      <c r="X35" s="1"/>
      <c r="Y35" s="24"/>
      <c r="Z35" s="24"/>
      <c r="AA35" s="75"/>
      <c r="AB35" s="75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4"/>
      <c r="R36" s="1"/>
      <c r="S36" s="1"/>
      <c r="T36" s="24"/>
      <c r="U36" s="1"/>
      <c r="V36" s="44"/>
      <c r="W36" s="1"/>
      <c r="X36" s="1"/>
      <c r="Y36" s="24"/>
      <c r="Z36" s="24"/>
      <c r="AA36" s="75"/>
      <c r="AB36" s="75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4"/>
      <c r="W37" s="1"/>
      <c r="X37" s="1"/>
      <c r="Y37" s="24"/>
      <c r="Z37" s="24"/>
      <c r="AA37" s="75"/>
      <c r="AB37" s="75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4"/>
      <c r="W38" s="1"/>
      <c r="X38" s="1"/>
      <c r="Y38" s="24"/>
      <c r="Z38" s="24"/>
      <c r="AA38" s="75"/>
      <c r="AB38" s="75"/>
      <c r="AC38" s="24"/>
      <c r="AD38" s="24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4"/>
      <c r="W39" s="1"/>
      <c r="X39" s="1"/>
      <c r="Y39" s="24"/>
      <c r="Z39" s="24"/>
      <c r="AA39" s="75"/>
      <c r="AB39" s="75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4"/>
      <c r="W40" s="1"/>
      <c r="X40" s="1"/>
      <c r="Y40" s="24"/>
      <c r="Z40" s="24"/>
      <c r="AA40" s="75"/>
      <c r="AB40" s="75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4"/>
      <c r="W41" s="1"/>
      <c r="X41" s="1"/>
      <c r="Y41" s="24"/>
      <c r="Z41" s="24"/>
      <c r="AA41" s="75"/>
      <c r="AB41" s="75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4"/>
      <c r="W42" s="1"/>
      <c r="X42" s="1"/>
      <c r="Y42" s="24"/>
      <c r="Z42" s="24"/>
      <c r="AA42" s="75"/>
      <c r="AB42" s="75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4"/>
      <c r="W43" s="1"/>
      <c r="X43" s="1"/>
      <c r="Y43" s="24"/>
      <c r="Z43" s="24"/>
      <c r="AA43" s="75"/>
      <c r="AB43" s="75"/>
      <c r="AC43" s="24"/>
      <c r="AD43" s="24"/>
      <c r="AE43" s="24"/>
      <c r="AF43" s="24"/>
      <c r="AG43" s="24"/>
      <c r="AH43" s="24"/>
      <c r="AI43" s="24"/>
      <c r="AJ43" s="24"/>
      <c r="AK43" s="8"/>
      <c r="AL43" s="8"/>
      <c r="AM43" s="8"/>
      <c r="AN43" s="8"/>
      <c r="AO43" s="8"/>
      <c r="AP43" s="8"/>
    </row>
    <row r="44" spans="1:42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4"/>
      <c r="W44" s="1"/>
      <c r="X44" s="1"/>
      <c r="Y44" s="24"/>
      <c r="Z44" s="24"/>
      <c r="AA44" s="75"/>
      <c r="AB44" s="75"/>
      <c r="AC44" s="24"/>
      <c r="AD44" s="24"/>
      <c r="AE44" s="24"/>
      <c r="AF44" s="24"/>
      <c r="AG44" s="24"/>
      <c r="AH44" s="24"/>
      <c r="AI44" s="24"/>
      <c r="AJ44" s="24"/>
      <c r="AK44" s="8"/>
      <c r="AL44" s="8"/>
      <c r="AM44" s="8"/>
      <c r="AN44" s="8"/>
      <c r="AO44" s="8"/>
      <c r="AP44" s="8"/>
    </row>
    <row r="45" spans="1:42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4"/>
      <c r="W45" s="1"/>
      <c r="X45" s="1"/>
      <c r="Y45" s="24"/>
      <c r="Z45" s="24"/>
      <c r="AA45" s="75"/>
      <c r="AB45" s="75"/>
      <c r="AC45" s="24"/>
      <c r="AD45" s="24"/>
      <c r="AE45" s="24"/>
      <c r="AF45" s="24"/>
      <c r="AG45" s="24"/>
      <c r="AH45" s="24"/>
      <c r="AI45" s="24"/>
      <c r="AJ45" s="24"/>
      <c r="AK45" s="8"/>
      <c r="AL45" s="8"/>
      <c r="AM45" s="8"/>
      <c r="AN45" s="8"/>
      <c r="AO45" s="8"/>
      <c r="AP45" s="8"/>
    </row>
    <row r="46" spans="1:42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4"/>
      <c r="W46" s="1"/>
      <c r="X46" s="1"/>
      <c r="Y46" s="24"/>
      <c r="Z46" s="24"/>
      <c r="AA46" s="75"/>
      <c r="AB46" s="75"/>
      <c r="AC46" s="24"/>
      <c r="AD46" s="24"/>
      <c r="AE46" s="24"/>
      <c r="AF46" s="24"/>
      <c r="AG46" s="24"/>
      <c r="AH46" s="24"/>
      <c r="AI46" s="24"/>
      <c r="AJ46" s="24"/>
      <c r="AK46" s="8"/>
      <c r="AL46" s="8"/>
      <c r="AM46" s="8"/>
      <c r="AN46" s="8"/>
      <c r="AO46" s="8"/>
      <c r="AP46" s="8"/>
    </row>
    <row r="47" spans="1:42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4"/>
      <c r="W47" s="1"/>
      <c r="X47" s="1"/>
      <c r="Y47" s="24"/>
      <c r="Z47" s="24"/>
      <c r="AA47" s="75"/>
      <c r="AB47" s="75"/>
      <c r="AC47" s="24"/>
      <c r="AD47" s="24"/>
      <c r="AE47" s="24"/>
      <c r="AF47" s="24"/>
      <c r="AG47" s="24"/>
      <c r="AH47" s="24"/>
      <c r="AI47" s="24"/>
      <c r="AJ47" s="24"/>
      <c r="AK47" s="8"/>
      <c r="AL47" s="8"/>
      <c r="AM47" s="8"/>
      <c r="AN47" s="8"/>
      <c r="AO47" s="8"/>
      <c r="AP47" s="8"/>
    </row>
    <row r="48" spans="1:42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4"/>
      <c r="W48" s="1"/>
      <c r="X48" s="1"/>
      <c r="Y48" s="24"/>
      <c r="Z48" s="24"/>
      <c r="AA48" s="75"/>
      <c r="AB48" s="75"/>
      <c r="AC48" s="24"/>
      <c r="AD48" s="24"/>
      <c r="AE48" s="24"/>
      <c r="AF48" s="24"/>
      <c r="AG48" s="24"/>
      <c r="AH48" s="24"/>
      <c r="AI48" s="24"/>
      <c r="AJ48" s="24"/>
      <c r="AK48" s="8"/>
      <c r="AL48" s="8"/>
      <c r="AM48" s="8"/>
      <c r="AN48" s="8"/>
      <c r="AO48" s="8"/>
      <c r="AP48" s="8"/>
    </row>
    <row r="49" spans="1:42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4"/>
      <c r="W49" s="1"/>
      <c r="X49" s="1"/>
      <c r="Y49" s="24"/>
      <c r="Z49" s="24"/>
      <c r="AA49" s="75"/>
      <c r="AB49" s="75"/>
      <c r="AC49" s="24"/>
      <c r="AD49" s="24"/>
      <c r="AE49" s="24"/>
      <c r="AF49" s="24"/>
      <c r="AG49" s="24"/>
      <c r="AH49" s="24"/>
      <c r="AI49" s="24"/>
      <c r="AJ49" s="24"/>
      <c r="AK49" s="8"/>
      <c r="AL49" s="8"/>
      <c r="AM49" s="8"/>
      <c r="AN49" s="8"/>
      <c r="AO49" s="8"/>
      <c r="AP49" s="8"/>
    </row>
    <row r="50" spans="1:42" s="7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4"/>
      <c r="W50" s="1"/>
      <c r="X50" s="1"/>
      <c r="Y50" s="24"/>
      <c r="Z50" s="24"/>
      <c r="AA50" s="75"/>
      <c r="AB50" s="75"/>
      <c r="AC50" s="24"/>
      <c r="AD50" s="24"/>
      <c r="AE50" s="24"/>
      <c r="AF50" s="24"/>
      <c r="AG50" s="24"/>
      <c r="AH50" s="24"/>
      <c r="AI50" s="24"/>
      <c r="AJ50" s="24"/>
      <c r="AK50" s="8"/>
      <c r="AL50" s="8"/>
      <c r="AM50" s="8"/>
      <c r="AN50" s="8"/>
      <c r="AO50" s="8"/>
      <c r="AP50" s="8"/>
    </row>
    <row r="51" spans="1:42" s="7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4"/>
      <c r="W51" s="1"/>
      <c r="X51" s="1"/>
      <c r="Y51" s="24"/>
      <c r="Z51" s="24"/>
      <c r="AA51" s="75"/>
      <c r="AB51" s="75"/>
      <c r="AC51" s="24"/>
      <c r="AD51" s="24"/>
      <c r="AE51" s="24"/>
      <c r="AF51" s="24"/>
      <c r="AG51" s="24"/>
      <c r="AH51" s="24"/>
      <c r="AI51" s="24"/>
      <c r="AJ51" s="24"/>
      <c r="AK51" s="8"/>
      <c r="AL51" s="8"/>
      <c r="AM51" s="8"/>
      <c r="AN51" s="8"/>
      <c r="AO51" s="8"/>
      <c r="AP51" s="8"/>
    </row>
    <row r="52" spans="1:42" s="7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4"/>
      <c r="W52" s="1"/>
      <c r="X52" s="1"/>
      <c r="Y52" s="24"/>
      <c r="Z52" s="24"/>
      <c r="AA52" s="75"/>
      <c r="AB52" s="75"/>
      <c r="AC52" s="24"/>
      <c r="AD52" s="24"/>
      <c r="AE52" s="24"/>
      <c r="AF52" s="24"/>
      <c r="AG52" s="24"/>
      <c r="AH52" s="24"/>
      <c r="AI52" s="24"/>
      <c r="AJ52" s="24"/>
      <c r="AK52" s="8"/>
      <c r="AL52" s="8"/>
      <c r="AM52" s="8"/>
      <c r="AN52" s="8"/>
      <c r="AO52" s="8"/>
      <c r="AP52" s="8"/>
    </row>
    <row r="53" spans="1:42" s="7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4"/>
      <c r="W53" s="1"/>
      <c r="X53" s="1"/>
      <c r="Y53" s="24"/>
      <c r="Z53" s="24"/>
      <c r="AA53" s="75"/>
      <c r="AB53" s="75"/>
      <c r="AC53" s="24"/>
      <c r="AD53" s="24"/>
      <c r="AE53" s="24"/>
      <c r="AF53" s="24"/>
      <c r="AG53" s="24"/>
      <c r="AH53" s="24"/>
      <c r="AI53" s="24"/>
      <c r="AJ53" s="24"/>
      <c r="AK53" s="8"/>
      <c r="AL53" s="8"/>
      <c r="AM53" s="8"/>
      <c r="AN53" s="8"/>
      <c r="AO53" s="8"/>
      <c r="AP53" s="8"/>
    </row>
    <row r="54" spans="1:42" s="7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44"/>
      <c r="W54" s="1"/>
      <c r="X54" s="1"/>
      <c r="Y54" s="24"/>
      <c r="Z54" s="24"/>
      <c r="AA54" s="75"/>
      <c r="AB54" s="75"/>
      <c r="AC54" s="24"/>
      <c r="AD54" s="24"/>
      <c r="AE54" s="24"/>
      <c r="AF54" s="24"/>
      <c r="AG54" s="24"/>
      <c r="AH54" s="24"/>
      <c r="AI54" s="24"/>
      <c r="AJ54" s="24"/>
      <c r="AK54" s="8"/>
      <c r="AL54" s="8"/>
      <c r="AM54" s="8"/>
      <c r="AN54" s="8"/>
      <c r="AO54" s="8"/>
      <c r="AP54" s="8"/>
    </row>
    <row r="55" spans="1:42" s="7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44"/>
      <c r="W55" s="1"/>
      <c r="X55" s="1"/>
      <c r="Y55" s="24"/>
      <c r="Z55" s="24"/>
      <c r="AA55" s="75"/>
      <c r="AB55" s="75"/>
      <c r="AC55" s="24"/>
      <c r="AD55" s="24"/>
      <c r="AE55" s="24"/>
      <c r="AF55" s="24"/>
      <c r="AG55" s="24"/>
      <c r="AH55" s="24"/>
      <c r="AI55" s="24"/>
      <c r="AJ55" s="24"/>
      <c r="AK55" s="8"/>
      <c r="AL55" s="8"/>
      <c r="AM55" s="8"/>
      <c r="AN55" s="8"/>
      <c r="AO55" s="8"/>
      <c r="AP55" s="8"/>
    </row>
    <row r="56" spans="1:42" s="7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44"/>
      <c r="W56" s="1"/>
      <c r="X56" s="1"/>
      <c r="Y56" s="24"/>
      <c r="Z56" s="24"/>
      <c r="AA56" s="75"/>
      <c r="AB56" s="75"/>
      <c r="AC56" s="24"/>
      <c r="AD56" s="24"/>
      <c r="AE56" s="24"/>
      <c r="AF56" s="24"/>
      <c r="AG56" s="24"/>
      <c r="AH56" s="24"/>
      <c r="AI56" s="24"/>
      <c r="AJ56" s="24"/>
      <c r="AK56" s="8"/>
      <c r="AL56" s="8"/>
      <c r="AM56" s="8"/>
      <c r="AN56" s="8"/>
      <c r="AO56" s="8"/>
      <c r="AP56" s="8"/>
    </row>
    <row r="57" spans="1:42" s="7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44"/>
      <c r="W57" s="1"/>
      <c r="X57" s="1"/>
      <c r="Y57" s="24"/>
      <c r="Z57" s="24"/>
      <c r="AA57" s="75"/>
      <c r="AB57" s="75"/>
      <c r="AC57" s="24"/>
      <c r="AD57" s="24"/>
      <c r="AE57" s="24"/>
      <c r="AF57" s="24"/>
      <c r="AG57" s="24"/>
      <c r="AH57" s="24"/>
      <c r="AI57" s="24"/>
      <c r="AJ57" s="24"/>
      <c r="AK57" s="8"/>
      <c r="AL57" s="8"/>
      <c r="AM57" s="8"/>
      <c r="AN57" s="8"/>
      <c r="AO57" s="8"/>
      <c r="AP57" s="8"/>
    </row>
    <row r="58" spans="1:42" s="7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44"/>
      <c r="W58" s="1"/>
      <c r="X58" s="1"/>
      <c r="Y58" s="24"/>
      <c r="Z58" s="24"/>
      <c r="AA58" s="75"/>
      <c r="AB58" s="75"/>
      <c r="AC58" s="24"/>
      <c r="AD58" s="24"/>
      <c r="AE58" s="24"/>
      <c r="AF58" s="24"/>
      <c r="AG58" s="24"/>
      <c r="AH58" s="24"/>
      <c r="AI58" s="24"/>
      <c r="AJ58" s="24"/>
      <c r="AK58" s="8"/>
      <c r="AL58" s="8"/>
      <c r="AM58" s="8"/>
      <c r="AN58" s="8"/>
      <c r="AO58" s="8"/>
      <c r="AP58" s="8"/>
    </row>
    <row r="59" spans="1:42" s="7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44"/>
      <c r="W59" s="1"/>
      <c r="X59" s="1"/>
      <c r="Y59" s="24"/>
      <c r="Z59" s="24"/>
      <c r="AA59" s="75"/>
      <c r="AB59" s="75"/>
      <c r="AC59" s="24"/>
      <c r="AD59" s="24"/>
      <c r="AE59" s="24"/>
      <c r="AF59" s="24"/>
      <c r="AG59" s="24"/>
      <c r="AH59" s="24"/>
      <c r="AI59" s="24"/>
      <c r="AJ59" s="24"/>
      <c r="AK59" s="8"/>
      <c r="AL59" s="8"/>
      <c r="AM59" s="8"/>
      <c r="AN59" s="8"/>
      <c r="AO59" s="8"/>
      <c r="AP59" s="8"/>
    </row>
    <row r="60" spans="1:42" s="7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44"/>
      <c r="W60" s="1"/>
      <c r="X60" s="1"/>
      <c r="Y60" s="24"/>
      <c r="Z60" s="24"/>
      <c r="AA60" s="75"/>
      <c r="AB60" s="75"/>
      <c r="AC60" s="24"/>
      <c r="AD60" s="24"/>
      <c r="AE60" s="24"/>
      <c r="AF60" s="24"/>
      <c r="AG60" s="24"/>
      <c r="AH60" s="24"/>
      <c r="AI60" s="24"/>
      <c r="AJ60" s="24"/>
      <c r="AK60" s="8"/>
      <c r="AL60" s="8"/>
      <c r="AM60" s="8"/>
      <c r="AN60" s="8"/>
      <c r="AO60" s="8"/>
      <c r="AP60" s="8"/>
    </row>
    <row r="61" spans="1:42" s="7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44"/>
      <c r="W61" s="1"/>
      <c r="X61" s="1"/>
      <c r="Y61" s="24"/>
      <c r="Z61" s="24"/>
      <c r="AA61" s="75"/>
      <c r="AB61" s="75"/>
      <c r="AC61" s="24"/>
      <c r="AD61" s="24"/>
      <c r="AE61" s="24"/>
      <c r="AF61" s="24"/>
      <c r="AG61" s="24"/>
      <c r="AH61" s="24"/>
      <c r="AI61" s="24"/>
      <c r="AJ61" s="24"/>
      <c r="AK61" s="8"/>
      <c r="AL61" s="8"/>
      <c r="AM61" s="8"/>
      <c r="AN61" s="8"/>
      <c r="AO61" s="8"/>
      <c r="AP61" s="8"/>
    </row>
    <row r="62" spans="1:42" s="7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8"/>
      <c r="Q62" s="8"/>
      <c r="R62" s="8"/>
      <c r="S62" s="1"/>
      <c r="T62" s="24"/>
      <c r="U62" s="1"/>
      <c r="V62" s="44"/>
      <c r="W62" s="1"/>
      <c r="X62" s="1"/>
      <c r="Y62" s="24"/>
      <c r="Z62" s="24"/>
      <c r="AA62" s="75"/>
      <c r="AB62" s="75"/>
      <c r="AC62" s="24"/>
      <c r="AD62" s="24"/>
      <c r="AE62" s="24"/>
      <c r="AF62" s="24"/>
      <c r="AG62" s="24"/>
      <c r="AH62" s="24"/>
      <c r="AI62" s="24"/>
      <c r="AJ62" s="24"/>
      <c r="AK62" s="8"/>
      <c r="AL62" s="8"/>
      <c r="AM62" s="8"/>
      <c r="AN62" s="8"/>
      <c r="AO62" s="8"/>
      <c r="AP62" s="8"/>
    </row>
    <row r="63" spans="1:42" s="7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8"/>
      <c r="Q63" s="8"/>
      <c r="R63" s="8"/>
      <c r="S63" s="1"/>
      <c r="T63" s="24"/>
      <c r="U63" s="1"/>
      <c r="V63" s="44"/>
      <c r="W63" s="1"/>
      <c r="X63" s="1"/>
      <c r="Y63" s="24"/>
      <c r="Z63" s="24"/>
      <c r="AA63" s="75"/>
      <c r="AB63" s="75"/>
      <c r="AC63" s="24"/>
      <c r="AD63" s="24"/>
      <c r="AE63" s="24"/>
      <c r="AF63" s="24"/>
      <c r="AG63" s="24"/>
      <c r="AH63" s="24"/>
      <c r="AI63" s="24"/>
      <c r="AJ63" s="24"/>
      <c r="AK63" s="8"/>
      <c r="AL63" s="8"/>
      <c r="AM63" s="8"/>
      <c r="AN63" s="8"/>
      <c r="AO63" s="8"/>
      <c r="AP63" s="8"/>
    </row>
    <row r="64" spans="1:42" s="7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8"/>
      <c r="Q64" s="8"/>
      <c r="R64" s="8"/>
      <c r="S64" s="1"/>
      <c r="T64" s="24"/>
      <c r="U64" s="1"/>
      <c r="V64" s="44"/>
      <c r="W64" s="1"/>
      <c r="X64" s="1"/>
      <c r="Y64" s="24"/>
      <c r="Z64" s="24"/>
      <c r="AA64" s="75"/>
      <c r="AB64" s="75"/>
      <c r="AC64" s="24"/>
      <c r="AD64" s="24"/>
      <c r="AE64" s="24"/>
      <c r="AF64" s="24"/>
      <c r="AG64" s="24"/>
      <c r="AH64" s="24"/>
      <c r="AI64" s="24"/>
      <c r="AJ64" s="24"/>
      <c r="AK64" s="8"/>
      <c r="AL64" s="8"/>
      <c r="AM64" s="8"/>
      <c r="AN64" s="8"/>
      <c r="AO64" s="8"/>
      <c r="AP64" s="8"/>
    </row>
    <row r="65" spans="1:42" s="7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8"/>
      <c r="Q65" s="8"/>
      <c r="R65" s="8"/>
      <c r="S65" s="1"/>
      <c r="T65" s="24"/>
      <c r="U65" s="1"/>
      <c r="V65" s="44"/>
      <c r="W65" s="1"/>
      <c r="X65" s="1"/>
      <c r="Y65" s="24"/>
      <c r="Z65" s="24"/>
      <c r="AA65" s="75"/>
      <c r="AB65" s="75"/>
      <c r="AC65" s="24"/>
      <c r="AD65" s="24"/>
      <c r="AE65" s="24"/>
      <c r="AF65" s="24"/>
      <c r="AG65" s="24"/>
      <c r="AH65" s="24"/>
      <c r="AI65" s="24"/>
      <c r="AJ65" s="24"/>
      <c r="AK65" s="8"/>
      <c r="AL65" s="8"/>
      <c r="AM65" s="8"/>
      <c r="AN65" s="8"/>
      <c r="AO65" s="8"/>
      <c r="AP65" s="8"/>
    </row>
    <row r="66" spans="1:42" s="7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8"/>
      <c r="Q66" s="8"/>
      <c r="R66" s="8"/>
      <c r="S66" s="1"/>
      <c r="T66" s="24"/>
      <c r="U66" s="1"/>
      <c r="V66" s="44"/>
      <c r="W66" s="1"/>
      <c r="X66" s="1"/>
      <c r="Y66" s="24"/>
      <c r="Z66" s="24"/>
      <c r="AA66" s="75"/>
      <c r="AB66" s="75"/>
      <c r="AC66" s="24"/>
      <c r="AD66" s="24"/>
      <c r="AE66" s="24"/>
      <c r="AF66" s="24"/>
      <c r="AG66" s="24"/>
      <c r="AH66" s="24"/>
      <c r="AI66" s="24"/>
      <c r="AJ66" s="24"/>
      <c r="AK66" s="8"/>
      <c r="AL66" s="8"/>
      <c r="AM66" s="8"/>
      <c r="AN66" s="8"/>
      <c r="AO66" s="8"/>
      <c r="AP66" s="8"/>
    </row>
    <row r="67" spans="1:42" s="7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8"/>
      <c r="Q67" s="8"/>
      <c r="R67" s="8"/>
      <c r="S67" s="1"/>
      <c r="T67" s="24"/>
      <c r="U67" s="1"/>
      <c r="V67" s="44"/>
      <c r="W67" s="1"/>
      <c r="X67" s="1"/>
      <c r="Y67" s="24"/>
      <c r="Z67" s="24"/>
      <c r="AA67" s="75"/>
      <c r="AB67" s="75"/>
      <c r="AC67" s="24"/>
      <c r="AD67" s="24"/>
      <c r="AE67" s="24"/>
      <c r="AF67" s="24"/>
      <c r="AG67" s="24"/>
      <c r="AH67" s="24"/>
      <c r="AI67" s="24"/>
      <c r="AJ67" s="24"/>
      <c r="AK67" s="8"/>
      <c r="AL67" s="8"/>
      <c r="AM67" s="8"/>
      <c r="AN67" s="8"/>
      <c r="AO67" s="8"/>
      <c r="AP67" s="8"/>
    </row>
    <row r="68" spans="1:42" s="7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8"/>
      <c r="Q68" s="8"/>
      <c r="R68" s="8"/>
      <c r="S68" s="1"/>
      <c r="T68" s="24"/>
      <c r="U68" s="1"/>
      <c r="V68" s="44"/>
      <c r="W68" s="1"/>
      <c r="X68" s="1"/>
      <c r="Y68" s="24"/>
      <c r="Z68" s="24"/>
      <c r="AA68" s="75"/>
      <c r="AB68" s="75"/>
      <c r="AC68" s="24"/>
      <c r="AD68" s="24"/>
      <c r="AE68" s="24"/>
      <c r="AF68" s="24"/>
      <c r="AG68" s="24"/>
      <c r="AH68" s="24"/>
      <c r="AI68" s="24"/>
      <c r="AJ68" s="24"/>
      <c r="AK68" s="8"/>
      <c r="AL68" s="8"/>
      <c r="AM68" s="8"/>
      <c r="AN68" s="8"/>
      <c r="AO68" s="8"/>
      <c r="AP68" s="8"/>
    </row>
    <row r="69" spans="1:42" s="7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8"/>
      <c r="Q69" s="8"/>
      <c r="R69" s="8"/>
      <c r="S69" s="1"/>
      <c r="T69" s="24"/>
      <c r="U69" s="1"/>
      <c r="V69" s="44"/>
      <c r="W69" s="1"/>
      <c r="X69" s="1"/>
      <c r="Y69" s="24"/>
      <c r="Z69" s="24"/>
      <c r="AA69" s="75"/>
      <c r="AB69" s="75"/>
      <c r="AC69" s="24"/>
      <c r="AD69" s="24"/>
      <c r="AE69" s="24"/>
      <c r="AF69" s="24"/>
      <c r="AG69" s="24"/>
      <c r="AH69" s="24"/>
      <c r="AI69" s="24"/>
      <c r="AJ69" s="24"/>
      <c r="AK69" s="8"/>
      <c r="AL69" s="8"/>
      <c r="AM69" s="8"/>
      <c r="AN69" s="8"/>
      <c r="AO69" s="8"/>
      <c r="AP69" s="8"/>
    </row>
    <row r="70" spans="1:42" s="7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8"/>
      <c r="Q70" s="8"/>
      <c r="R70" s="8"/>
      <c r="S70" s="1"/>
      <c r="T70" s="24"/>
      <c r="U70" s="1"/>
      <c r="V70" s="44"/>
      <c r="W70" s="1"/>
      <c r="X70" s="1"/>
      <c r="Y70" s="24"/>
      <c r="Z70" s="24"/>
      <c r="AA70" s="75"/>
      <c r="AB70" s="75"/>
      <c r="AC70" s="24"/>
      <c r="AD70" s="24"/>
      <c r="AE70" s="24"/>
      <c r="AF70" s="24"/>
      <c r="AG70" s="24"/>
      <c r="AH70" s="24"/>
      <c r="AI70" s="24"/>
      <c r="AJ70" s="24"/>
      <c r="AK70" s="8"/>
      <c r="AL70" s="8"/>
      <c r="AM70" s="8"/>
      <c r="AN70" s="8"/>
      <c r="AO70" s="8"/>
      <c r="AP70" s="8"/>
    </row>
    <row r="71" spans="1:42" ht="15" customHeight="1" x14ac:dyDescent="0.25">
      <c r="P71" s="8"/>
      <c r="Q71" s="8"/>
      <c r="R71" s="8"/>
      <c r="S71" s="1"/>
      <c r="T71" s="24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1.140625" style="120" customWidth="1"/>
    <col min="3" max="3" width="20.85546875" style="121" customWidth="1"/>
    <col min="4" max="4" width="11.140625" style="122" customWidth="1"/>
    <col min="5" max="5" width="9.7109375" style="122" customWidth="1"/>
    <col min="6" max="6" width="0.7109375" style="30" customWidth="1"/>
    <col min="7" max="11" width="4.7109375" style="121" customWidth="1"/>
    <col min="12" max="12" width="5.5703125" style="121" customWidth="1"/>
    <col min="13" max="16" width="4.7109375" style="121" customWidth="1"/>
    <col min="17" max="21" width="6.7109375" style="121" customWidth="1"/>
    <col min="22" max="22" width="11.28515625" style="121" customWidth="1"/>
    <col min="23" max="23" width="21" style="122" customWidth="1"/>
    <col min="24" max="24" width="10.140625" style="121" customWidth="1"/>
    <col min="25" max="30" width="9.140625" style="123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40" t="s">
        <v>84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79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41</v>
      </c>
      <c r="C2" s="5" t="s">
        <v>52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2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54</v>
      </c>
      <c r="C3" s="22" t="s">
        <v>55</v>
      </c>
      <c r="D3" s="93" t="s">
        <v>56</v>
      </c>
      <c r="E3" s="94" t="s">
        <v>1</v>
      </c>
      <c r="F3" s="131"/>
      <c r="G3" s="95" t="s">
        <v>57</v>
      </c>
      <c r="H3" s="96" t="s">
        <v>58</v>
      </c>
      <c r="I3" s="96" t="s">
        <v>30</v>
      </c>
      <c r="J3" s="17" t="s">
        <v>59</v>
      </c>
      <c r="K3" s="97" t="s">
        <v>60</v>
      </c>
      <c r="L3" s="97" t="s">
        <v>61</v>
      </c>
      <c r="M3" s="95" t="s">
        <v>62</v>
      </c>
      <c r="N3" s="95" t="s">
        <v>29</v>
      </c>
      <c r="O3" s="96" t="s">
        <v>63</v>
      </c>
      <c r="P3" s="95" t="s">
        <v>58</v>
      </c>
      <c r="Q3" s="95" t="s">
        <v>3</v>
      </c>
      <c r="R3" s="95">
        <v>1</v>
      </c>
      <c r="S3" s="95">
        <v>2</v>
      </c>
      <c r="T3" s="95">
        <v>3</v>
      </c>
      <c r="U3" s="95" t="s">
        <v>64</v>
      </c>
      <c r="V3" s="17" t="s">
        <v>21</v>
      </c>
      <c r="W3" s="16" t="s">
        <v>65</v>
      </c>
      <c r="X3" s="16" t="s">
        <v>66</v>
      </c>
      <c r="Y3" s="89"/>
      <c r="Z3" s="89"/>
      <c r="AA3" s="89"/>
      <c r="AB3" s="89"/>
      <c r="AC3" s="89"/>
      <c r="AD3" s="89"/>
    </row>
    <row r="4" spans="1:30" x14ac:dyDescent="0.25">
      <c r="A4" s="23"/>
      <c r="B4" s="125" t="s">
        <v>67</v>
      </c>
      <c r="C4" s="146" t="s">
        <v>126</v>
      </c>
      <c r="D4" s="125" t="s">
        <v>69</v>
      </c>
      <c r="E4" s="175" t="s">
        <v>45</v>
      </c>
      <c r="F4" s="159"/>
      <c r="G4" s="126">
        <v>1</v>
      </c>
      <c r="H4" s="127"/>
      <c r="I4" s="126"/>
      <c r="J4" s="128" t="s">
        <v>63</v>
      </c>
      <c r="K4" s="128">
        <v>9</v>
      </c>
      <c r="L4" s="128" t="s">
        <v>76</v>
      </c>
      <c r="M4" s="128">
        <v>1</v>
      </c>
      <c r="N4" s="126"/>
      <c r="O4" s="127"/>
      <c r="P4" s="126"/>
      <c r="Q4" s="160" t="s">
        <v>108</v>
      </c>
      <c r="R4" s="160" t="s">
        <v>109</v>
      </c>
      <c r="S4" s="160"/>
      <c r="T4" s="160"/>
      <c r="U4" s="160" t="s">
        <v>109</v>
      </c>
      <c r="V4" s="129">
        <v>0</v>
      </c>
      <c r="W4" s="124" t="s">
        <v>70</v>
      </c>
      <c r="X4" s="130" t="s">
        <v>75</v>
      </c>
      <c r="Y4" s="89"/>
      <c r="Z4" s="89"/>
      <c r="AA4" s="89"/>
      <c r="AB4" s="89"/>
      <c r="AC4" s="89"/>
      <c r="AD4" s="89"/>
    </row>
    <row r="5" spans="1:30" x14ac:dyDescent="0.25">
      <c r="A5" s="23"/>
      <c r="B5" s="125" t="s">
        <v>79</v>
      </c>
      <c r="C5" s="146" t="s">
        <v>127</v>
      </c>
      <c r="D5" s="125" t="s">
        <v>69</v>
      </c>
      <c r="E5" s="175" t="s">
        <v>45</v>
      </c>
      <c r="F5" s="159"/>
      <c r="G5" s="126">
        <v>1</v>
      </c>
      <c r="H5" s="127"/>
      <c r="I5" s="126"/>
      <c r="J5" s="128"/>
      <c r="K5" s="128">
        <v>9</v>
      </c>
      <c r="L5" s="128" t="s">
        <v>82</v>
      </c>
      <c r="M5" s="128">
        <v>1</v>
      </c>
      <c r="N5" s="126"/>
      <c r="O5" s="127"/>
      <c r="P5" s="126"/>
      <c r="Q5" s="160" t="s">
        <v>110</v>
      </c>
      <c r="R5" s="160" t="s">
        <v>109</v>
      </c>
      <c r="S5" s="160"/>
      <c r="T5" s="160" t="s">
        <v>111</v>
      </c>
      <c r="U5" s="160"/>
      <c r="V5" s="129">
        <v>0</v>
      </c>
      <c r="W5" s="124" t="s">
        <v>80</v>
      </c>
      <c r="X5" s="130" t="s">
        <v>81</v>
      </c>
      <c r="Y5" s="89"/>
      <c r="Z5" s="89"/>
      <c r="AA5" s="89"/>
      <c r="AB5" s="89"/>
      <c r="AC5" s="89"/>
      <c r="AD5" s="89"/>
    </row>
    <row r="6" spans="1:30" x14ac:dyDescent="0.25">
      <c r="A6" s="23"/>
      <c r="B6" s="125" t="s">
        <v>91</v>
      </c>
      <c r="C6" s="146" t="s">
        <v>128</v>
      </c>
      <c r="D6" s="125" t="s">
        <v>69</v>
      </c>
      <c r="E6" s="175" t="s">
        <v>44</v>
      </c>
      <c r="F6" s="159"/>
      <c r="G6" s="126">
        <v>1</v>
      </c>
      <c r="H6" s="127"/>
      <c r="I6" s="126"/>
      <c r="J6" s="128" t="s">
        <v>63</v>
      </c>
      <c r="K6" s="128">
        <v>9</v>
      </c>
      <c r="L6" s="128"/>
      <c r="M6" s="128">
        <v>1</v>
      </c>
      <c r="N6" s="126"/>
      <c r="O6" s="127">
        <v>1</v>
      </c>
      <c r="P6" s="126"/>
      <c r="Q6" s="160" t="s">
        <v>112</v>
      </c>
      <c r="R6" s="160" t="s">
        <v>113</v>
      </c>
      <c r="S6" s="160"/>
      <c r="T6" s="160"/>
      <c r="U6" s="160" t="s">
        <v>111</v>
      </c>
      <c r="V6" s="129">
        <v>0.25</v>
      </c>
      <c r="W6" s="124" t="s">
        <v>92</v>
      </c>
      <c r="X6" s="130" t="s">
        <v>93</v>
      </c>
      <c r="Y6" s="89"/>
      <c r="Z6" s="89"/>
      <c r="AA6" s="89"/>
      <c r="AB6" s="89"/>
      <c r="AC6" s="89"/>
      <c r="AD6" s="89"/>
    </row>
    <row r="7" spans="1:30" x14ac:dyDescent="0.25">
      <c r="A7" s="23"/>
      <c r="B7" s="125" t="s">
        <v>95</v>
      </c>
      <c r="C7" s="146" t="s">
        <v>129</v>
      </c>
      <c r="D7" s="125" t="s">
        <v>69</v>
      </c>
      <c r="E7" s="175" t="s">
        <v>44</v>
      </c>
      <c r="F7" s="159"/>
      <c r="G7" s="126">
        <v>1</v>
      </c>
      <c r="H7" s="127"/>
      <c r="I7" s="126"/>
      <c r="J7" s="128"/>
      <c r="K7" s="128" t="s">
        <v>104</v>
      </c>
      <c r="L7" s="128"/>
      <c r="M7" s="128">
        <v>1</v>
      </c>
      <c r="N7" s="126"/>
      <c r="O7" s="127"/>
      <c r="P7" s="126"/>
      <c r="Q7" s="160" t="s">
        <v>114</v>
      </c>
      <c r="R7" s="160" t="s">
        <v>110</v>
      </c>
      <c r="S7" s="160" t="s">
        <v>115</v>
      </c>
      <c r="T7" s="160" t="s">
        <v>115</v>
      </c>
      <c r="U7" s="160" t="s">
        <v>115</v>
      </c>
      <c r="V7" s="129">
        <v>0.16700000000000001</v>
      </c>
      <c r="W7" s="124" t="s">
        <v>105</v>
      </c>
      <c r="X7" s="130" t="s">
        <v>106</v>
      </c>
      <c r="Y7" s="89"/>
      <c r="Z7" s="89"/>
      <c r="AA7" s="89"/>
      <c r="AB7" s="89"/>
      <c r="AC7" s="89"/>
      <c r="AD7" s="89"/>
    </row>
    <row r="8" spans="1:30" x14ac:dyDescent="0.25">
      <c r="A8" s="23"/>
      <c r="B8" s="125" t="s">
        <v>107</v>
      </c>
      <c r="C8" s="146" t="s">
        <v>122</v>
      </c>
      <c r="D8" s="125" t="s">
        <v>69</v>
      </c>
      <c r="E8" s="175" t="s">
        <v>45</v>
      </c>
      <c r="F8" s="159"/>
      <c r="G8" s="126">
        <v>1</v>
      </c>
      <c r="H8" s="127"/>
      <c r="I8" s="126"/>
      <c r="J8" s="128"/>
      <c r="K8" s="128" t="s">
        <v>104</v>
      </c>
      <c r="L8" s="128" t="s">
        <v>74</v>
      </c>
      <c r="M8" s="128">
        <v>1</v>
      </c>
      <c r="N8" s="126"/>
      <c r="O8" s="127">
        <v>1</v>
      </c>
      <c r="P8" s="126"/>
      <c r="Q8" s="160" t="s">
        <v>118</v>
      </c>
      <c r="R8" s="160" t="s">
        <v>123</v>
      </c>
      <c r="S8" s="160" t="s">
        <v>115</v>
      </c>
      <c r="T8" s="160" t="s">
        <v>109</v>
      </c>
      <c r="U8" s="160" t="s">
        <v>116</v>
      </c>
      <c r="V8" s="129">
        <v>0.42899999999999999</v>
      </c>
      <c r="W8" s="124" t="s">
        <v>80</v>
      </c>
      <c r="X8" s="130" t="s">
        <v>124</v>
      </c>
      <c r="Y8" s="89"/>
      <c r="Z8" s="89"/>
      <c r="AA8" s="89"/>
      <c r="AB8" s="89"/>
      <c r="AC8" s="89"/>
      <c r="AD8" s="89"/>
    </row>
    <row r="9" spans="1:30" x14ac:dyDescent="0.25">
      <c r="A9" s="23"/>
      <c r="B9" s="125" t="s">
        <v>130</v>
      </c>
      <c r="C9" s="124" t="s">
        <v>131</v>
      </c>
      <c r="D9" s="125" t="s">
        <v>69</v>
      </c>
      <c r="E9" s="186" t="s">
        <v>45</v>
      </c>
      <c r="F9" s="159"/>
      <c r="G9" s="126">
        <v>1</v>
      </c>
      <c r="H9" s="127"/>
      <c r="I9" s="127"/>
      <c r="J9" s="128" t="s">
        <v>63</v>
      </c>
      <c r="K9" s="128">
        <v>9</v>
      </c>
      <c r="L9" s="128" t="s">
        <v>76</v>
      </c>
      <c r="M9" s="128">
        <v>1</v>
      </c>
      <c r="N9" s="126"/>
      <c r="O9" s="126"/>
      <c r="P9" s="126"/>
      <c r="Q9" s="130" t="s">
        <v>112</v>
      </c>
      <c r="R9" s="130" t="s">
        <v>109</v>
      </c>
      <c r="S9" s="130"/>
      <c r="T9" s="130" t="s">
        <v>111</v>
      </c>
      <c r="U9" s="130" t="s">
        <v>115</v>
      </c>
      <c r="V9" s="129">
        <v>0</v>
      </c>
      <c r="W9" s="124" t="s">
        <v>132</v>
      </c>
      <c r="X9" s="130" t="s">
        <v>133</v>
      </c>
      <c r="Y9" s="89"/>
      <c r="Z9" s="89"/>
      <c r="AA9" s="89"/>
      <c r="AB9" s="89"/>
      <c r="AC9" s="89"/>
      <c r="AD9" s="89"/>
    </row>
    <row r="10" spans="1:30" x14ac:dyDescent="0.25">
      <c r="A10" s="8"/>
      <c r="B10" s="22" t="s">
        <v>9</v>
      </c>
      <c r="C10" s="17"/>
      <c r="D10" s="16"/>
      <c r="E10" s="98"/>
      <c r="F10" s="95"/>
      <c r="G10" s="18">
        <f>SUM(G4:G9)</f>
        <v>6</v>
      </c>
      <c r="H10" s="18"/>
      <c r="I10" s="18"/>
      <c r="J10" s="17"/>
      <c r="K10" s="17"/>
      <c r="L10" s="17"/>
      <c r="M10" s="18">
        <f t="shared" ref="M10" si="0">SUM(M4:M9)</f>
        <v>6</v>
      </c>
      <c r="N10" s="100"/>
      <c r="O10" s="100">
        <f t="shared" ref="O10" si="1">SUM(O4:O9)</f>
        <v>2</v>
      </c>
      <c r="P10" s="100"/>
      <c r="Q10" s="100" t="s">
        <v>134</v>
      </c>
      <c r="R10" s="100" t="s">
        <v>135</v>
      </c>
      <c r="S10" s="100" t="s">
        <v>109</v>
      </c>
      <c r="T10" s="100" t="s">
        <v>136</v>
      </c>
      <c r="U10" s="100" t="s">
        <v>137</v>
      </c>
      <c r="V10" s="38">
        <v>0.25</v>
      </c>
      <c r="W10" s="99"/>
      <c r="X10" s="100"/>
      <c r="Y10" s="89"/>
      <c r="Z10" s="89"/>
      <c r="AA10" s="89"/>
      <c r="AB10" s="89"/>
      <c r="AC10" s="89"/>
      <c r="AD10" s="89"/>
    </row>
    <row r="11" spans="1:30" x14ac:dyDescent="0.25">
      <c r="A11" s="23"/>
      <c r="B11" s="101"/>
      <c r="C11" s="102"/>
      <c r="D11" s="103"/>
      <c r="E11" s="104"/>
      <c r="F11" s="105"/>
      <c r="G11" s="102"/>
      <c r="H11" s="102"/>
      <c r="I11" s="102"/>
      <c r="J11" s="106"/>
      <c r="K11" s="106"/>
      <c r="L11" s="106"/>
      <c r="M11" s="102"/>
      <c r="N11" s="161"/>
      <c r="O11" s="161"/>
      <c r="P11" s="161"/>
      <c r="Q11" s="161"/>
      <c r="R11" s="161"/>
      <c r="S11" s="161"/>
      <c r="T11" s="161"/>
      <c r="U11" s="161"/>
      <c r="V11" s="102"/>
      <c r="W11" s="103"/>
      <c r="X11" s="107"/>
      <c r="Y11" s="89"/>
      <c r="Z11" s="89"/>
      <c r="AA11" s="89"/>
      <c r="AB11" s="89"/>
      <c r="AC11" s="89"/>
      <c r="AD11" s="89"/>
    </row>
    <row r="12" spans="1:30" x14ac:dyDescent="0.25">
      <c r="A12" s="132"/>
      <c r="B12" s="133" t="s">
        <v>77</v>
      </c>
      <c r="C12" s="108" t="s">
        <v>78</v>
      </c>
      <c r="D12" s="110"/>
      <c r="E12" s="110"/>
      <c r="F12" s="134"/>
      <c r="G12" s="108"/>
      <c r="H12" s="109"/>
      <c r="I12" s="110"/>
      <c r="J12" s="109"/>
      <c r="K12" s="111"/>
      <c r="L12" s="111"/>
      <c r="M12" s="111"/>
      <c r="N12" s="162"/>
      <c r="O12" s="163"/>
      <c r="P12" s="162"/>
      <c r="Q12" s="162"/>
      <c r="R12" s="163"/>
      <c r="S12" s="162"/>
      <c r="T12" s="162"/>
      <c r="U12" s="162"/>
      <c r="V12" s="111"/>
      <c r="W12" s="135"/>
      <c r="X12" s="136"/>
      <c r="Y12" s="89"/>
      <c r="Z12" s="116"/>
      <c r="AA12" s="116"/>
      <c r="AB12" s="116"/>
      <c r="AC12" s="89"/>
      <c r="AD12" s="89"/>
    </row>
    <row r="13" spans="1:30" x14ac:dyDescent="0.25">
      <c r="A13" s="23"/>
      <c r="B13" s="112"/>
      <c r="C13" s="137"/>
      <c r="D13" s="115"/>
      <c r="E13" s="138"/>
      <c r="F13" s="139"/>
      <c r="G13" s="137"/>
      <c r="H13" s="137"/>
      <c r="I13" s="137"/>
      <c r="J13" s="114"/>
      <c r="K13" s="114"/>
      <c r="L13" s="114"/>
      <c r="M13" s="137"/>
      <c r="N13" s="164"/>
      <c r="O13" s="164"/>
      <c r="P13" s="164"/>
      <c r="Q13" s="164"/>
      <c r="R13" s="164"/>
      <c r="S13" s="164"/>
      <c r="T13" s="164"/>
      <c r="U13" s="164"/>
      <c r="V13" s="137"/>
      <c r="W13" s="115"/>
      <c r="X13" s="113"/>
      <c r="Y13" s="89"/>
      <c r="Z13" s="89"/>
      <c r="AA13" s="89"/>
      <c r="AB13" s="89"/>
      <c r="AC13" s="89"/>
      <c r="AD13" s="89"/>
    </row>
    <row r="14" spans="1:30" x14ac:dyDescent="0.25">
      <c r="A14" s="8"/>
      <c r="B14" s="22" t="s">
        <v>68</v>
      </c>
      <c r="C14" s="22" t="s">
        <v>55</v>
      </c>
      <c r="D14" s="16" t="s">
        <v>56</v>
      </c>
      <c r="E14" s="21" t="s">
        <v>1</v>
      </c>
      <c r="F14" s="117"/>
      <c r="G14" s="18" t="s">
        <v>57</v>
      </c>
      <c r="H14" s="15" t="s">
        <v>58</v>
      </c>
      <c r="I14" s="15" t="s">
        <v>30</v>
      </c>
      <c r="J14" s="17" t="s">
        <v>59</v>
      </c>
      <c r="K14" s="17" t="s">
        <v>60</v>
      </c>
      <c r="L14" s="17" t="s">
        <v>61</v>
      </c>
      <c r="M14" s="18" t="s">
        <v>62</v>
      </c>
      <c r="N14" s="100" t="s">
        <v>29</v>
      </c>
      <c r="O14" s="165" t="s">
        <v>63</v>
      </c>
      <c r="P14" s="100" t="s">
        <v>58</v>
      </c>
      <c r="Q14" s="100" t="s">
        <v>3</v>
      </c>
      <c r="R14" s="100">
        <v>1</v>
      </c>
      <c r="S14" s="100">
        <v>2</v>
      </c>
      <c r="T14" s="100">
        <v>3</v>
      </c>
      <c r="U14" s="100" t="s">
        <v>64</v>
      </c>
      <c r="V14" s="17" t="s">
        <v>21</v>
      </c>
      <c r="W14" s="16" t="s">
        <v>65</v>
      </c>
      <c r="X14" s="16" t="s">
        <v>66</v>
      </c>
      <c r="Y14" s="89"/>
      <c r="Z14" s="89"/>
      <c r="AA14" s="89"/>
      <c r="AB14" s="89"/>
      <c r="AC14" s="89"/>
      <c r="AD14" s="89"/>
    </row>
    <row r="15" spans="1:30" x14ac:dyDescent="0.25">
      <c r="A15" s="23"/>
      <c r="B15" s="125" t="s">
        <v>71</v>
      </c>
      <c r="C15" s="146" t="s">
        <v>72</v>
      </c>
      <c r="D15" s="125" t="s">
        <v>69</v>
      </c>
      <c r="E15" s="175" t="s">
        <v>38</v>
      </c>
      <c r="F15" s="185"/>
      <c r="G15" s="126"/>
      <c r="H15" s="127"/>
      <c r="I15" s="126">
        <v>1</v>
      </c>
      <c r="J15" s="128" t="s">
        <v>63</v>
      </c>
      <c r="K15" s="128">
        <v>8</v>
      </c>
      <c r="L15" s="128" t="s">
        <v>74</v>
      </c>
      <c r="M15" s="128">
        <v>1</v>
      </c>
      <c r="N15" s="126"/>
      <c r="O15" s="127"/>
      <c r="P15" s="126"/>
      <c r="Q15" s="160" t="s">
        <v>118</v>
      </c>
      <c r="R15" s="160"/>
      <c r="S15" s="160" t="s">
        <v>117</v>
      </c>
      <c r="T15" s="160" t="s">
        <v>110</v>
      </c>
      <c r="U15" s="160" t="s">
        <v>115</v>
      </c>
      <c r="V15" s="129">
        <v>0.42899999999999999</v>
      </c>
      <c r="W15" s="176" t="s">
        <v>73</v>
      </c>
      <c r="X15" s="126">
        <v>2071</v>
      </c>
      <c r="Y15" s="89"/>
      <c r="Z15" s="89"/>
      <c r="AA15" s="89"/>
      <c r="AB15" s="89"/>
      <c r="AC15" s="89"/>
      <c r="AD15" s="89"/>
    </row>
    <row r="16" spans="1:30" x14ac:dyDescent="0.25">
      <c r="A16" s="23"/>
      <c r="B16" s="112"/>
      <c r="C16" s="141"/>
      <c r="D16" s="141"/>
      <c r="E16" s="137"/>
      <c r="F16" s="137"/>
      <c r="G16" s="142"/>
      <c r="H16" s="114"/>
      <c r="I16" s="115"/>
      <c r="J16" s="114"/>
      <c r="K16" s="115"/>
      <c r="L16" s="114"/>
      <c r="M16" s="115"/>
      <c r="N16" s="166"/>
      <c r="O16" s="166"/>
      <c r="P16" s="166"/>
      <c r="Q16" s="166"/>
      <c r="R16" s="166"/>
      <c r="S16" s="166"/>
      <c r="T16" s="166"/>
      <c r="U16" s="166"/>
      <c r="V16" s="115"/>
      <c r="W16" s="115"/>
      <c r="X16" s="143"/>
      <c r="Y16" s="89"/>
      <c r="Z16" s="89"/>
      <c r="AA16" s="89"/>
      <c r="AB16" s="89"/>
      <c r="AC16" s="89"/>
      <c r="AD16" s="89"/>
    </row>
    <row r="17" spans="1:32" s="119" customFormat="1" ht="18.75" customHeight="1" x14ac:dyDescent="0.2">
      <c r="A17" s="8"/>
      <c r="B17" s="144" t="s">
        <v>85</v>
      </c>
      <c r="C17" s="87"/>
      <c r="D17" s="88"/>
      <c r="E17" s="88"/>
      <c r="F17" s="87"/>
      <c r="G17" s="87"/>
      <c r="H17" s="87"/>
      <c r="I17" s="87"/>
      <c r="J17" s="87"/>
      <c r="K17" s="87"/>
      <c r="L17" s="87"/>
      <c r="M17" s="87"/>
      <c r="N17" s="167"/>
      <c r="O17" s="167"/>
      <c r="P17" s="167"/>
      <c r="Q17" s="167"/>
      <c r="R17" s="167"/>
      <c r="S17" s="167"/>
      <c r="T17" s="167"/>
      <c r="U17" s="167"/>
      <c r="V17" s="87"/>
      <c r="W17" s="88"/>
      <c r="X17" s="79"/>
      <c r="Y17" s="24"/>
      <c r="Z17" s="24"/>
      <c r="AA17" s="24"/>
      <c r="AB17" s="24"/>
      <c r="AC17" s="24"/>
      <c r="AD17" s="24"/>
      <c r="AE17" s="24"/>
      <c r="AF17" s="24"/>
    </row>
    <row r="18" spans="1:32" s="145" customFormat="1" ht="15" customHeight="1" x14ac:dyDescent="0.2">
      <c r="A18" s="23"/>
      <c r="B18" s="92" t="s">
        <v>54</v>
      </c>
      <c r="C18" s="22" t="s">
        <v>86</v>
      </c>
      <c r="D18" s="93" t="s">
        <v>56</v>
      </c>
      <c r="E18" s="94" t="s">
        <v>1</v>
      </c>
      <c r="F18" s="44"/>
      <c r="G18" s="95" t="s">
        <v>57</v>
      </c>
      <c r="H18" s="96" t="s">
        <v>58</v>
      </c>
      <c r="I18" s="96" t="s">
        <v>30</v>
      </c>
      <c r="J18" s="17" t="s">
        <v>59</v>
      </c>
      <c r="K18" s="97" t="s">
        <v>60</v>
      </c>
      <c r="L18" s="97" t="s">
        <v>61</v>
      </c>
      <c r="M18" s="95" t="s">
        <v>62</v>
      </c>
      <c r="N18" s="168" t="s">
        <v>29</v>
      </c>
      <c r="O18" s="169" t="s">
        <v>63</v>
      </c>
      <c r="P18" s="168" t="s">
        <v>58</v>
      </c>
      <c r="Q18" s="168" t="s">
        <v>3</v>
      </c>
      <c r="R18" s="168">
        <v>1</v>
      </c>
      <c r="S18" s="168">
        <v>2</v>
      </c>
      <c r="T18" s="168">
        <v>3</v>
      </c>
      <c r="U18" s="168" t="s">
        <v>64</v>
      </c>
      <c r="V18" s="17" t="s">
        <v>87</v>
      </c>
      <c r="W18" s="16" t="s">
        <v>65</v>
      </c>
      <c r="X18" s="16" t="s">
        <v>66</v>
      </c>
      <c r="Y18" s="24"/>
      <c r="Z18" s="24"/>
      <c r="AA18" s="24"/>
      <c r="AB18" s="24"/>
      <c r="AC18" s="24"/>
      <c r="AD18" s="24"/>
      <c r="AE18" s="24"/>
      <c r="AF18" s="24"/>
    </row>
    <row r="19" spans="1:32" s="145" customFormat="1" ht="15" customHeight="1" x14ac:dyDescent="0.2">
      <c r="A19" s="23"/>
      <c r="B19" s="125" t="s">
        <v>89</v>
      </c>
      <c r="C19" s="146" t="s">
        <v>125</v>
      </c>
      <c r="D19" s="125" t="s">
        <v>88</v>
      </c>
      <c r="E19" s="146" t="s">
        <v>45</v>
      </c>
      <c r="F19" s="177"/>
      <c r="G19" s="178"/>
      <c r="H19" s="160"/>
      <c r="I19" s="178">
        <v>1</v>
      </c>
      <c r="J19" s="128" t="s">
        <v>63</v>
      </c>
      <c r="K19" s="179">
        <v>9</v>
      </c>
      <c r="L19" s="180"/>
      <c r="M19" s="181">
        <v>1</v>
      </c>
      <c r="N19" s="182"/>
      <c r="O19" s="183"/>
      <c r="P19" s="182"/>
      <c r="Q19" s="160" t="s">
        <v>119</v>
      </c>
      <c r="R19" s="160" t="s">
        <v>120</v>
      </c>
      <c r="S19" s="160" t="s">
        <v>116</v>
      </c>
      <c r="T19" s="160"/>
      <c r="U19" s="160"/>
      <c r="V19" s="184">
        <v>0.5</v>
      </c>
      <c r="W19" s="124" t="s">
        <v>70</v>
      </c>
      <c r="X19" s="126">
        <v>627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47" t="s">
        <v>77</v>
      </c>
      <c r="C20" s="108" t="s">
        <v>90</v>
      </c>
      <c r="D20" s="148"/>
      <c r="E20" s="109"/>
      <c r="F20" s="134"/>
      <c r="G20" s="108"/>
      <c r="H20" s="109"/>
      <c r="I20" s="110"/>
      <c r="J20" s="109"/>
      <c r="K20" s="109"/>
      <c r="L20" s="109"/>
      <c r="M20" s="109"/>
      <c r="N20" s="109"/>
      <c r="O20" s="109"/>
      <c r="P20" s="109"/>
      <c r="Q20" s="109"/>
      <c r="R20" s="135"/>
      <c r="S20" s="109"/>
      <c r="T20" s="109"/>
      <c r="U20" s="109"/>
      <c r="V20" s="109"/>
      <c r="W20" s="135"/>
      <c r="X20" s="149"/>
      <c r="Y20" s="89"/>
      <c r="Z20" s="89"/>
      <c r="AA20" s="89"/>
      <c r="AB20" s="89"/>
      <c r="AC20" s="89"/>
      <c r="AD20" s="89"/>
    </row>
    <row r="21" spans="1:32" x14ac:dyDescent="0.25">
      <c r="A21" s="23"/>
      <c r="B21" s="150"/>
      <c r="C21" s="115"/>
      <c r="D21" s="141"/>
      <c r="E21" s="137"/>
      <c r="F21" s="137"/>
      <c r="G21" s="115"/>
      <c r="H21" s="114"/>
      <c r="I21" s="114"/>
      <c r="J21" s="114"/>
      <c r="K21" s="114"/>
      <c r="L21" s="114"/>
      <c r="M21" s="115"/>
      <c r="N21" s="114"/>
      <c r="O21" s="114"/>
      <c r="P21" s="114"/>
      <c r="Q21" s="114"/>
      <c r="R21" s="115"/>
      <c r="S21" s="114"/>
      <c r="T21" s="114"/>
      <c r="U21" s="114"/>
      <c r="V21" s="114"/>
      <c r="W21" s="115"/>
      <c r="X21" s="143"/>
      <c r="Y21" s="89"/>
      <c r="Z21" s="89"/>
      <c r="AA21" s="89"/>
      <c r="AB21" s="89"/>
      <c r="AC21" s="89"/>
      <c r="AD21" s="89"/>
    </row>
    <row r="22" spans="1:32" s="145" customFormat="1" ht="15" customHeight="1" x14ac:dyDescent="0.25">
      <c r="A22" s="23"/>
      <c r="B22" s="116"/>
      <c r="C22" s="1"/>
      <c r="D22" s="116"/>
      <c r="E22" s="118"/>
      <c r="F22" s="30"/>
      <c r="G22" s="1"/>
      <c r="H22" s="44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16"/>
      <c r="C23" s="1"/>
      <c r="D23" s="116"/>
      <c r="E23" s="118"/>
      <c r="G23" s="1"/>
      <c r="H23" s="44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9"/>
      <c r="Z23" s="89"/>
      <c r="AA23" s="89"/>
      <c r="AB23" s="89"/>
      <c r="AC23" s="89"/>
      <c r="AD23" s="89"/>
    </row>
    <row r="24" spans="1:32" x14ac:dyDescent="0.25">
      <c r="A24" s="23"/>
      <c r="B24" s="116"/>
      <c r="C24" s="1"/>
      <c r="D24" s="116"/>
      <c r="E24" s="118"/>
      <c r="G24" s="1"/>
      <c r="H24" s="44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9"/>
      <c r="Z24" s="89"/>
      <c r="AA24" s="89"/>
      <c r="AB24" s="89"/>
      <c r="AC24" s="89"/>
      <c r="AD24" s="89"/>
    </row>
    <row r="25" spans="1:32" x14ac:dyDescent="0.25">
      <c r="A25" s="23"/>
      <c r="B25" s="116"/>
      <c r="C25" s="1"/>
      <c r="D25" s="116"/>
      <c r="E25" s="118"/>
      <c r="G25" s="1"/>
      <c r="H25" s="44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9"/>
      <c r="Z25" s="89"/>
      <c r="AA25" s="89"/>
      <c r="AB25" s="89"/>
      <c r="AC25" s="89"/>
      <c r="AD25" s="89"/>
    </row>
    <row r="26" spans="1:32" x14ac:dyDescent="0.25">
      <c r="A26" s="23"/>
      <c r="B26" s="116"/>
      <c r="C26" s="1"/>
      <c r="D26" s="116"/>
      <c r="E26" s="118"/>
      <c r="G26" s="1"/>
      <c r="H26" s="44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9"/>
      <c r="Z26" s="89"/>
      <c r="AA26" s="89"/>
      <c r="AB26" s="89"/>
      <c r="AC26" s="89"/>
      <c r="AD26" s="89"/>
    </row>
    <row r="27" spans="1:32" x14ac:dyDescent="0.25">
      <c r="A27" s="23"/>
      <c r="B27" s="116"/>
      <c r="C27" s="1"/>
      <c r="D27" s="116"/>
      <c r="E27" s="118"/>
      <c r="G27" s="1"/>
      <c r="H27" s="44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9"/>
      <c r="Z27" s="89"/>
      <c r="AA27" s="89"/>
      <c r="AB27" s="89"/>
      <c r="AC27" s="89"/>
      <c r="AD27" s="89"/>
    </row>
    <row r="28" spans="1:32" x14ac:dyDescent="0.25">
      <c r="A28" s="23"/>
      <c r="B28" s="116"/>
      <c r="C28" s="1"/>
      <c r="D28" s="116"/>
      <c r="E28" s="118"/>
      <c r="G28" s="1"/>
      <c r="H28" s="44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9"/>
      <c r="Z28" s="89"/>
      <c r="AA28" s="89"/>
      <c r="AB28" s="89"/>
      <c r="AC28" s="89"/>
      <c r="AD28" s="89"/>
    </row>
    <row r="29" spans="1:32" x14ac:dyDescent="0.25">
      <c r="A29" s="23"/>
      <c r="B29" s="116"/>
      <c r="C29" s="1"/>
      <c r="D29" s="116"/>
      <c r="E29" s="118"/>
      <c r="G29" s="1"/>
      <c r="H29" s="44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9"/>
      <c r="Z29" s="89"/>
      <c r="AA29" s="89"/>
      <c r="AB29" s="89"/>
      <c r="AC29" s="89"/>
      <c r="AD29" s="89"/>
    </row>
    <row r="30" spans="1:32" x14ac:dyDescent="0.25">
      <c r="A30" s="23"/>
      <c r="B30" s="116"/>
      <c r="C30" s="1"/>
      <c r="D30" s="116"/>
      <c r="E30" s="118"/>
      <c r="G30" s="1"/>
      <c r="H30" s="44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9"/>
      <c r="Z30" s="89"/>
      <c r="AA30" s="89"/>
      <c r="AB30" s="89"/>
      <c r="AC30" s="89"/>
      <c r="AD30" s="89"/>
    </row>
    <row r="31" spans="1:32" x14ac:dyDescent="0.25">
      <c r="A31" s="23"/>
      <c r="B31" s="116"/>
      <c r="C31" s="1"/>
      <c r="D31" s="116"/>
      <c r="E31" s="118"/>
      <c r="G31" s="1"/>
      <c r="H31" s="44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9"/>
      <c r="Z31" s="89"/>
      <c r="AA31" s="89"/>
      <c r="AB31" s="89"/>
      <c r="AC31" s="89"/>
      <c r="AD31" s="89"/>
    </row>
    <row r="32" spans="1:32" x14ac:dyDescent="0.25">
      <c r="A32" s="23"/>
      <c r="B32" s="116"/>
      <c r="C32" s="1"/>
      <c r="D32" s="116"/>
      <c r="E32" s="118"/>
      <c r="G32" s="1"/>
      <c r="H32" s="44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6"/>
      <c r="C33" s="1"/>
      <c r="D33" s="116"/>
      <c r="E33" s="118"/>
      <c r="G33" s="1"/>
      <c r="H33" s="44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6"/>
      <c r="C34" s="1"/>
      <c r="D34" s="116"/>
      <c r="E34" s="118"/>
      <c r="G34" s="1"/>
      <c r="H34" s="44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6"/>
      <c r="C35" s="1"/>
      <c r="D35" s="116"/>
      <c r="E35" s="118"/>
      <c r="G35" s="1"/>
      <c r="H35" s="44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6"/>
      <c r="C36" s="1"/>
      <c r="D36" s="116"/>
      <c r="E36" s="118"/>
      <c r="G36" s="1"/>
      <c r="H36" s="44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6"/>
      <c r="C37" s="1"/>
      <c r="D37" s="116"/>
      <c r="E37" s="118"/>
      <c r="G37" s="1"/>
      <c r="H37" s="44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6"/>
      <c r="C38" s="1"/>
      <c r="D38" s="116"/>
      <c r="E38" s="118"/>
      <c r="G38" s="1"/>
      <c r="H38" s="44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6"/>
      <c r="C39" s="1"/>
      <c r="D39" s="116"/>
      <c r="E39" s="118"/>
      <c r="G39" s="1"/>
      <c r="H39" s="44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6"/>
      <c r="C40" s="1"/>
      <c r="D40" s="116"/>
      <c r="E40" s="118"/>
      <c r="G40" s="1"/>
      <c r="H40" s="44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6"/>
      <c r="C41" s="1"/>
      <c r="D41" s="116"/>
      <c r="E41" s="118"/>
      <c r="G41" s="1"/>
      <c r="H41" s="44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6"/>
      <c r="C42" s="1"/>
      <c r="D42" s="116"/>
      <c r="E42" s="118"/>
      <c r="G42" s="1"/>
      <c r="H42" s="44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6"/>
      <c r="C43" s="1"/>
      <c r="D43" s="116"/>
      <c r="E43" s="118"/>
      <c r="G43" s="1"/>
      <c r="H43" s="44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6"/>
      <c r="C44" s="1"/>
      <c r="D44" s="116"/>
      <c r="E44" s="118"/>
      <c r="G44" s="1"/>
      <c r="H44" s="44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6"/>
      <c r="C45" s="1"/>
      <c r="D45" s="116"/>
      <c r="E45" s="118"/>
      <c r="G45" s="1"/>
      <c r="H45" s="44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6"/>
      <c r="C46" s="1"/>
      <c r="D46" s="116"/>
      <c r="E46" s="118"/>
      <c r="G46" s="1"/>
      <c r="H46" s="44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6"/>
      <c r="C47" s="1"/>
      <c r="D47" s="116"/>
      <c r="E47" s="118"/>
      <c r="G47" s="1"/>
      <c r="H47" s="44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6"/>
      <c r="C48" s="1"/>
      <c r="D48" s="116"/>
      <c r="E48" s="118"/>
      <c r="G48" s="1"/>
      <c r="H48" s="44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6"/>
      <c r="C49" s="1"/>
      <c r="D49" s="116"/>
      <c r="E49" s="118"/>
      <c r="G49" s="1"/>
      <c r="H49" s="44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6"/>
      <c r="C50" s="1"/>
      <c r="D50" s="116"/>
      <c r="E50" s="118"/>
      <c r="G50" s="1"/>
      <c r="H50" s="44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6"/>
      <c r="C51" s="1"/>
      <c r="D51" s="116"/>
      <c r="E51" s="118"/>
      <c r="G51" s="1"/>
      <c r="H51" s="44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6"/>
      <c r="C52" s="1"/>
      <c r="D52" s="116"/>
      <c r="E52" s="118"/>
      <c r="G52" s="1"/>
      <c r="H52" s="44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6"/>
      <c r="C53" s="1"/>
      <c r="D53" s="116"/>
      <c r="E53" s="118"/>
      <c r="G53" s="1"/>
      <c r="H53" s="44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6"/>
      <c r="C54" s="1"/>
      <c r="D54" s="116"/>
      <c r="E54" s="118"/>
      <c r="G54" s="1"/>
      <c r="H54" s="44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6"/>
      <c r="C55" s="1"/>
      <c r="D55" s="116"/>
      <c r="E55" s="118"/>
      <c r="G55" s="1"/>
      <c r="H55" s="44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6"/>
      <c r="C56" s="1"/>
      <c r="D56" s="116"/>
      <c r="E56" s="118"/>
      <c r="G56" s="1"/>
      <c r="H56" s="44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6"/>
      <c r="C57" s="1"/>
      <c r="D57" s="116"/>
      <c r="E57" s="118"/>
      <c r="G57" s="1"/>
      <c r="H57" s="44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6"/>
      <c r="C58" s="1"/>
      <c r="D58" s="116"/>
      <c r="E58" s="118"/>
      <c r="G58" s="1"/>
      <c r="H58" s="44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6"/>
      <c r="C59" s="1"/>
      <c r="D59" s="116"/>
      <c r="E59" s="118"/>
      <c r="G59" s="1"/>
      <c r="H59" s="44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6"/>
      <c r="C60" s="1"/>
      <c r="D60" s="116"/>
      <c r="E60" s="118"/>
      <c r="G60" s="1"/>
      <c r="H60" s="44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6"/>
      <c r="C61" s="1"/>
      <c r="D61" s="116"/>
      <c r="E61" s="118"/>
      <c r="G61" s="1"/>
      <c r="H61" s="44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6"/>
      <c r="C62" s="1"/>
      <c r="D62" s="116"/>
      <c r="E62" s="118"/>
      <c r="G62" s="1"/>
      <c r="H62" s="44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6"/>
      <c r="C63" s="1"/>
      <c r="D63" s="116"/>
      <c r="E63" s="118"/>
      <c r="G63" s="1"/>
      <c r="H63" s="44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6"/>
      <c r="C64" s="1"/>
      <c r="D64" s="116"/>
      <c r="E64" s="118"/>
      <c r="G64" s="1"/>
      <c r="H64" s="44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6"/>
      <c r="C65" s="1"/>
      <c r="D65" s="116"/>
      <c r="E65" s="118"/>
      <c r="G65" s="1"/>
      <c r="H65" s="44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6"/>
      <c r="C66" s="1"/>
      <c r="D66" s="116"/>
      <c r="E66" s="118"/>
      <c r="G66" s="1"/>
      <c r="H66" s="44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6"/>
      <c r="C67" s="1"/>
      <c r="D67" s="116"/>
      <c r="E67" s="118"/>
      <c r="G67" s="1"/>
      <c r="H67" s="44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6"/>
      <c r="C68" s="1"/>
      <c r="D68" s="116"/>
      <c r="E68" s="118"/>
      <c r="G68" s="1"/>
      <c r="H68" s="44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6"/>
      <c r="C69" s="1"/>
      <c r="D69" s="116"/>
      <c r="E69" s="118"/>
      <c r="G69" s="1"/>
      <c r="H69" s="44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6"/>
      <c r="C70" s="1"/>
      <c r="D70" s="116"/>
      <c r="E70" s="118"/>
      <c r="G70" s="1"/>
      <c r="H70" s="44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6"/>
      <c r="C71" s="1"/>
      <c r="D71" s="116"/>
      <c r="E71" s="118"/>
      <c r="G71" s="1"/>
      <c r="H71" s="44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6"/>
      <c r="C72" s="1"/>
      <c r="D72" s="116"/>
      <c r="E72" s="118"/>
      <c r="G72" s="1"/>
      <c r="H72" s="44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6"/>
      <c r="C73" s="1"/>
      <c r="D73" s="116"/>
      <c r="E73" s="118"/>
      <c r="G73" s="1"/>
      <c r="H73" s="44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9"/>
      <c r="Z73" s="89"/>
      <c r="AA73" s="89"/>
      <c r="AB73" s="89"/>
      <c r="AC73" s="89"/>
      <c r="AD73" s="89"/>
    </row>
  </sheetData>
  <sortState ref="B8:X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2019-10-08T21:29:35Z</dcterms:modified>
</cp:coreProperties>
</file>