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5" i="1" l="1"/>
  <c r="M15" i="1" s="1"/>
  <c r="H15" i="1"/>
  <c r="G15" i="1"/>
  <c r="F15" i="1"/>
  <c r="K15" i="1" s="1"/>
  <c r="E15" i="1"/>
  <c r="L15" i="1" s="1"/>
  <c r="N15" i="1" l="1"/>
  <c r="O10" i="1" l="1"/>
  <c r="O14" i="1" s="1"/>
  <c r="O17" i="1" s="1"/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H14" i="1" s="1"/>
  <c r="H17" i="1" s="1"/>
  <c r="G10" i="1"/>
  <c r="G14" i="1" s="1"/>
  <c r="G17" i="1" s="1"/>
  <c r="F10" i="1"/>
  <c r="E10" i="1"/>
  <c r="E14" i="1" s="1"/>
  <c r="E17" i="1" s="1"/>
  <c r="I14" i="1" l="1"/>
  <c r="M14" i="1" s="1"/>
  <c r="N10" i="1"/>
  <c r="N14" i="1" s="1"/>
  <c r="F14" i="1"/>
  <c r="F17" i="1" s="1"/>
  <c r="K17" i="1" s="1"/>
  <c r="D11" i="1"/>
  <c r="I17" i="1"/>
  <c r="L14" i="1"/>
  <c r="L17" i="1"/>
  <c r="M17" i="1" l="1"/>
  <c r="N17" i="1"/>
  <c r="K14" i="1"/>
</calcChain>
</file>

<file path=xl/sharedStrings.xml><?xml version="1.0" encoding="utf-8"?>
<sst xmlns="http://schemas.openxmlformats.org/spreadsheetml/2006/main" count="86" uniqueCount="61">
  <si>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</si>
  <si>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</si>
  <si>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</si>
  <si>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</si>
  <si>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</si>
  <si>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</si>
  <si>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</si>
  <si>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</si>
  <si>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</si>
  <si>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</si>
  <si>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</si>
  <si>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</si>
  <si>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</si>
  <si>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</si>
  <si>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</si>
  <si>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</si>
  <si>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</si>
  <si>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</si>
  <si>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</si>
  <si>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</si>
  <si>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</si>
  <si>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</si>
  <si>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</si>
  <si>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</si>
  <si>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</si>
  <si>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</si>
  <si>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</si>
  <si>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</si>
  <si>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</si>
  <si>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</si>
  <si>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</si>
  <si>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</si>
  <si>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</si>
  <si>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</si>
  <si>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</si>
  <si>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</si>
  <si>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</si>
  <si>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</si>
  <si>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</si>
  <si>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</si>
  <si>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Tahko  2</t>
  </si>
  <si>
    <t>10.</t>
  </si>
  <si>
    <t>Tahko = Hyvinkään Tahko  (1915),  kasvattajaseura</t>
  </si>
  <si>
    <t>09.05. 2018  Tahko - Pesäkarhut  0-2  (3-10, 0-3)</t>
  </si>
  <si>
    <t>Senja Kaarikivi</t>
  </si>
  <si>
    <t>26.7.2000   Hyvinkää</t>
  </si>
  <si>
    <t>RPL</t>
  </si>
  <si>
    <t>RPL = Riihimäen Pallonlyöjät  (1999)</t>
  </si>
  <si>
    <t>ykköspesis</t>
  </si>
  <si>
    <t>Espoo</t>
  </si>
  <si>
    <t>Espoo = Espoon Pesis  (1996)</t>
  </si>
  <si>
    <t>Lyöty</t>
  </si>
  <si>
    <t xml:space="preserve">Tuotu </t>
  </si>
  <si>
    <t xml:space="preserve">  17 v   9 kk 13 pv  </t>
  </si>
  <si>
    <t>24.06. 2020  Tahko - Pesä Ysit  1-0  (8-8, 12-0)</t>
  </si>
  <si>
    <t>3.  ottelu</t>
  </si>
  <si>
    <t xml:space="preserve">  19 v 10 kk 29 pv  </t>
  </si>
  <si>
    <t>8.  ottelu</t>
  </si>
  <si>
    <t>18.07. 2020  SiiPe - Tahko  0-2  (6-10, 0-6)</t>
  </si>
  <si>
    <t xml:space="preserve">  19 v 11 kk 22 pv  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</si>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</sst>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4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0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5" customWidth="1"/>
    <col min="28" max="28" width="6.28515625" style="62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2017</v>
      </c>
      <c r="C4" s="63"/>
      <c r="D4" s="64" t="s">
        <v>40</v>
      </c>
      <c r="E4" s="63"/>
      <c r="F4" s="66" t="s">
        <v>38</v>
      </c>
      <c r="G4" s="63"/>
      <c r="H4" s="63"/>
      <c r="I4" s="63"/>
      <c r="J4" s="63"/>
      <c r="K4" s="63"/>
      <c r="L4" s="63"/>
      <c r="M4" s="63"/>
      <c r="N4" s="65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3">
        <v>2018</v>
      </c>
      <c r="C5" s="63"/>
      <c r="D5" s="64" t="s">
        <v>46</v>
      </c>
      <c r="E5" s="63"/>
      <c r="F5" s="66" t="s">
        <v>38</v>
      </c>
      <c r="G5" s="63"/>
      <c r="H5" s="63"/>
      <c r="I5" s="63"/>
      <c r="J5" s="63"/>
      <c r="K5" s="63"/>
      <c r="L5" s="63"/>
      <c r="M5" s="63"/>
      <c r="N5" s="65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2018</v>
      </c>
      <c r="C6" s="26" t="s">
        <v>41</v>
      </c>
      <c r="D6" s="27" t="s">
        <v>39</v>
      </c>
      <c r="E6" s="26">
        <v>1</v>
      </c>
      <c r="F6" s="26">
        <v>0</v>
      </c>
      <c r="G6" s="26">
        <v>0</v>
      </c>
      <c r="H6" s="26">
        <v>0</v>
      </c>
      <c r="I6" s="26">
        <v>1</v>
      </c>
      <c r="J6" s="26">
        <v>1</v>
      </c>
      <c r="K6" s="26">
        <v>0</v>
      </c>
      <c r="L6" s="26">
        <v>0</v>
      </c>
      <c r="M6" s="26">
        <v>0</v>
      </c>
      <c r="N6" s="28">
        <v>0.33329999999999999</v>
      </c>
      <c r="O6" s="24">
        <v>3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>
        <v>1</v>
      </c>
      <c r="B7" s="67">
        <v>2019</v>
      </c>
      <c r="C7" s="67"/>
      <c r="D7" s="68" t="s">
        <v>49</v>
      </c>
      <c r="E7" s="67"/>
      <c r="F7" s="69" t="s">
        <v>48</v>
      </c>
      <c r="G7" s="70"/>
      <c r="H7" s="71"/>
      <c r="I7" s="67"/>
      <c r="J7" s="67"/>
      <c r="K7" s="67"/>
      <c r="L7" s="67"/>
      <c r="M7" s="67"/>
      <c r="N7" s="72"/>
      <c r="O7" s="24">
        <v>3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7">
        <v>2020</v>
      </c>
      <c r="C8" s="67"/>
      <c r="D8" s="68" t="s">
        <v>49</v>
      </c>
      <c r="E8" s="67"/>
      <c r="F8" s="69" t="s">
        <v>48</v>
      </c>
      <c r="G8" s="70"/>
      <c r="H8" s="71"/>
      <c r="I8" s="67"/>
      <c r="J8" s="67"/>
      <c r="K8" s="67"/>
      <c r="L8" s="67"/>
      <c r="M8" s="67"/>
      <c r="N8" s="72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>
        <v>2</v>
      </c>
      <c r="B9" s="26">
        <v>2020</v>
      </c>
      <c r="C9" s="26" t="s">
        <v>60</v>
      </c>
      <c r="D9" s="27" t="s">
        <v>39</v>
      </c>
      <c r="E9" s="26">
        <v>18</v>
      </c>
      <c r="F9" s="26">
        <v>1</v>
      </c>
      <c r="G9" s="26">
        <v>0</v>
      </c>
      <c r="H9" s="41">
        <v>20</v>
      </c>
      <c r="I9" s="26">
        <v>42</v>
      </c>
      <c r="J9" s="26">
        <v>35</v>
      </c>
      <c r="K9" s="26">
        <v>2</v>
      </c>
      <c r="L9" s="26">
        <v>4</v>
      </c>
      <c r="M9" s="26">
        <v>1</v>
      </c>
      <c r="N9" s="28">
        <v>0.49399999999999999</v>
      </c>
      <c r="O9" s="24">
        <v>85</v>
      </c>
      <c r="P9" s="26">
        <v>2</v>
      </c>
      <c r="Q9" s="26">
        <v>0</v>
      </c>
      <c r="R9" s="26">
        <v>0</v>
      </c>
      <c r="S9" s="26">
        <v>2</v>
      </c>
      <c r="T9" s="26">
        <v>4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19</v>
      </c>
      <c r="F10" s="18">
        <f t="shared" si="0"/>
        <v>1</v>
      </c>
      <c r="G10" s="18">
        <f t="shared" si="0"/>
        <v>0</v>
      </c>
      <c r="H10" s="18">
        <f t="shared" si="0"/>
        <v>20</v>
      </c>
      <c r="I10" s="18">
        <f t="shared" si="0"/>
        <v>43</v>
      </c>
      <c r="J10" s="18">
        <f t="shared" si="0"/>
        <v>36</v>
      </c>
      <c r="K10" s="18">
        <f t="shared" si="0"/>
        <v>2</v>
      </c>
      <c r="L10" s="18">
        <f t="shared" si="0"/>
        <v>4</v>
      </c>
      <c r="M10" s="18">
        <f t="shared" si="0"/>
        <v>1</v>
      </c>
      <c r="N10" s="30">
        <f>PRODUCT(I10/O10)</f>
        <v>0.47252747252747251</v>
      </c>
      <c r="O10" s="31">
        <f t="shared" ref="O10:AE10" si="1">SUM(O4:O9)</f>
        <v>91</v>
      </c>
      <c r="P10" s="18">
        <f t="shared" si="1"/>
        <v>2</v>
      </c>
      <c r="Q10" s="18">
        <f t="shared" si="1"/>
        <v>0</v>
      </c>
      <c r="R10" s="18">
        <f t="shared" si="1"/>
        <v>0</v>
      </c>
      <c r="S10" s="18">
        <f t="shared" si="1"/>
        <v>2</v>
      </c>
      <c r="T10" s="18">
        <f t="shared" si="1"/>
        <v>4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7" t="s">
        <v>2</v>
      </c>
      <c r="C11" s="32"/>
      <c r="D11" s="33">
        <f>SUM(F10:H10)+((I10-F10-G10)/3)+(E10/3)+(Z10*25)+(AA10*25)+(AB10*10)+(AC10*25)+(AD10*20)+(AE10*15)</f>
        <v>41.333333333333336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1"/>
      <c r="AC13" s="12"/>
      <c r="AD13" s="12"/>
      <c r="AE13" s="4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2"/>
      <c r="E14" s="26">
        <f>PRODUCT(E10)</f>
        <v>19</v>
      </c>
      <c r="F14" s="26">
        <f>PRODUCT(F10)</f>
        <v>1</v>
      </c>
      <c r="G14" s="26">
        <f>PRODUCT(G10)</f>
        <v>0</v>
      </c>
      <c r="H14" s="26">
        <f>PRODUCT(H10)</f>
        <v>20</v>
      </c>
      <c r="I14" s="26">
        <f>PRODUCT(I10)</f>
        <v>43</v>
      </c>
      <c r="J14" s="1"/>
      <c r="K14" s="43">
        <f>PRODUCT((F14+G14)/E14)</f>
        <v>5.2631578947368418E-2</v>
      </c>
      <c r="L14" s="43">
        <f>PRODUCT(H14/E14)</f>
        <v>1.0526315789473684</v>
      </c>
      <c r="M14" s="43">
        <f>PRODUCT(I14/E14)</f>
        <v>2.263157894736842</v>
      </c>
      <c r="N14" s="28">
        <f>PRODUCT(N10)</f>
        <v>0.47252747252747251</v>
      </c>
      <c r="O14" s="31">
        <f>SUM(O10)</f>
        <v>91</v>
      </c>
      <c r="P14" s="73" t="s">
        <v>33</v>
      </c>
      <c r="Q14" s="74"/>
      <c r="R14" s="75" t="s">
        <v>43</v>
      </c>
      <c r="S14" s="75"/>
      <c r="T14" s="75"/>
      <c r="U14" s="75"/>
      <c r="V14" s="75"/>
      <c r="W14" s="75"/>
      <c r="X14" s="75"/>
      <c r="Y14" s="75"/>
      <c r="Z14" s="75"/>
      <c r="AA14" s="77" t="s">
        <v>36</v>
      </c>
      <c r="AB14" s="76"/>
      <c r="AC14" s="75"/>
      <c r="AD14" s="77"/>
      <c r="AE14" s="88" t="s">
        <v>53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4" t="s">
        <v>18</v>
      </c>
      <c r="C15" s="45"/>
      <c r="D15" s="46"/>
      <c r="E15" s="26">
        <f>PRODUCT(P10)</f>
        <v>2</v>
      </c>
      <c r="F15" s="26">
        <f>PRODUCT(Q10)</f>
        <v>0</v>
      </c>
      <c r="G15" s="26">
        <f>PRODUCT(R10)</f>
        <v>0</v>
      </c>
      <c r="H15" s="26">
        <f>PRODUCT(S10)</f>
        <v>2</v>
      </c>
      <c r="I15" s="26">
        <f>PRODUCT(T10)</f>
        <v>4</v>
      </c>
      <c r="J15" s="1"/>
      <c r="K15" s="43">
        <f>PRODUCT((F15+G15)/E15)</f>
        <v>0</v>
      </c>
      <c r="L15" s="43">
        <f>PRODUCT(H15/E15)</f>
        <v>1</v>
      </c>
      <c r="M15" s="43">
        <f>PRODUCT(I15/E15)</f>
        <v>2</v>
      </c>
      <c r="N15" s="28">
        <f>PRODUCT(I15/O15)</f>
        <v>0.4</v>
      </c>
      <c r="O15" s="47">
        <v>10</v>
      </c>
      <c r="P15" s="78" t="s">
        <v>51</v>
      </c>
      <c r="Q15" s="79"/>
      <c r="R15" s="80" t="s">
        <v>58</v>
      </c>
      <c r="S15" s="80"/>
      <c r="T15" s="80"/>
      <c r="U15" s="80"/>
      <c r="V15" s="80"/>
      <c r="W15" s="80"/>
      <c r="X15" s="80"/>
      <c r="Y15" s="80"/>
      <c r="Z15" s="80"/>
      <c r="AA15" s="82" t="s">
        <v>57</v>
      </c>
      <c r="AB15" s="81"/>
      <c r="AC15" s="80"/>
      <c r="AD15" s="82"/>
      <c r="AE15" s="89" t="s">
        <v>59</v>
      </c>
      <c r="AF15" s="91"/>
      <c r="AG15" s="8"/>
      <c r="AH15" s="8"/>
      <c r="AI15" s="8"/>
      <c r="AJ15" s="8"/>
      <c r="AK15" s="8"/>
    </row>
    <row r="16" spans="1:37" ht="15" customHeight="1" x14ac:dyDescent="0.2">
      <c r="A16" s="1"/>
      <c r="B16" s="48" t="s">
        <v>19</v>
      </c>
      <c r="C16" s="49"/>
      <c r="D16" s="50"/>
      <c r="E16" s="29"/>
      <c r="F16" s="29"/>
      <c r="G16" s="29"/>
      <c r="H16" s="29"/>
      <c r="I16" s="29"/>
      <c r="J16" s="1"/>
      <c r="K16" s="51"/>
      <c r="L16" s="51"/>
      <c r="M16" s="51"/>
      <c r="N16" s="52"/>
      <c r="O16" s="24">
        <v>0</v>
      </c>
      <c r="P16" s="78" t="s">
        <v>52</v>
      </c>
      <c r="Q16" s="79"/>
      <c r="R16" s="80" t="s">
        <v>54</v>
      </c>
      <c r="S16" s="80"/>
      <c r="T16" s="80"/>
      <c r="U16" s="80"/>
      <c r="V16" s="80"/>
      <c r="W16" s="80"/>
      <c r="X16" s="80"/>
      <c r="Y16" s="80"/>
      <c r="Z16" s="80"/>
      <c r="AA16" s="82" t="s">
        <v>55</v>
      </c>
      <c r="AB16" s="81"/>
      <c r="AC16" s="80"/>
      <c r="AD16" s="82"/>
      <c r="AE16" s="89" t="s">
        <v>56</v>
      </c>
      <c r="AF16" s="91"/>
      <c r="AG16" s="8"/>
      <c r="AH16" s="8"/>
      <c r="AI16" s="8"/>
      <c r="AJ16" s="8"/>
      <c r="AK16" s="8"/>
    </row>
    <row r="17" spans="1:37" ht="15" customHeight="1" x14ac:dyDescent="0.2">
      <c r="A17" s="1"/>
      <c r="B17" s="53" t="s">
        <v>20</v>
      </c>
      <c r="C17" s="54"/>
      <c r="D17" s="55"/>
      <c r="E17" s="18">
        <f>SUM(E14:E16)</f>
        <v>21</v>
      </c>
      <c r="F17" s="18">
        <f>SUM(F14:F16)</f>
        <v>1</v>
      </c>
      <c r="G17" s="18">
        <f>SUM(G14:G16)</f>
        <v>0</v>
      </c>
      <c r="H17" s="18">
        <f>SUM(H14:H16)</f>
        <v>22</v>
      </c>
      <c r="I17" s="18">
        <f>SUM(I14:I16)</f>
        <v>47</v>
      </c>
      <c r="J17" s="1"/>
      <c r="K17" s="56">
        <f>PRODUCT((F17+G17)/E17)</f>
        <v>4.7619047619047616E-2</v>
      </c>
      <c r="L17" s="56">
        <f>PRODUCT(H17/E17)</f>
        <v>1.0476190476190477</v>
      </c>
      <c r="M17" s="56">
        <f>PRODUCT(I17/E17)</f>
        <v>2.2380952380952381</v>
      </c>
      <c r="N17" s="30">
        <f>PRODUCT(I17/O17)</f>
        <v>0.46534653465346537</v>
      </c>
      <c r="O17" s="24">
        <f>SUM(O14:O16)</f>
        <v>101</v>
      </c>
      <c r="P17" s="83" t="s">
        <v>34</v>
      </c>
      <c r="Q17" s="84"/>
      <c r="R17" s="85" t="s">
        <v>58</v>
      </c>
      <c r="S17" s="85"/>
      <c r="T17" s="85"/>
      <c r="U17" s="85"/>
      <c r="V17" s="85"/>
      <c r="W17" s="85"/>
      <c r="X17" s="85"/>
      <c r="Y17" s="85"/>
      <c r="Z17" s="85"/>
      <c r="AA17" s="87" t="s">
        <v>57</v>
      </c>
      <c r="AB17" s="86"/>
      <c r="AC17" s="85"/>
      <c r="AD17" s="87"/>
      <c r="AE17" s="90" t="s">
        <v>59</v>
      </c>
      <c r="AF17" s="91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57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42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47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50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9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8"/>
      <c r="N24" s="58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7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7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37"/>
      <c r="R29" s="1"/>
      <c r="S29" s="1"/>
      <c r="T29" s="24"/>
      <c r="U29" s="24"/>
      <c r="V29" s="57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34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</sheetData>
  <sortState ref="A7:AB8">
    <sortCondition ref="A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2020-09-09T12:55:20Z</dcterms:modified>
</cp:coreProperties>
</file>