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22" i="1"/>
  <c r="O26" i="1" s="1"/>
  <c r="AE22" i="1"/>
  <c r="AD22" i="1"/>
  <c r="AC22" i="1"/>
  <c r="AB22" i="1"/>
  <c r="AA22" i="1"/>
  <c r="Z22" i="1"/>
  <c r="Y22" i="1"/>
  <c r="I28" i="1" s="1"/>
  <c r="N28" i="1" s="1"/>
  <c r="X22" i="1"/>
  <c r="H28" i="1" s="1"/>
  <c r="W22" i="1"/>
  <c r="G28" i="1" s="1"/>
  <c r="V22" i="1"/>
  <c r="F28" i="1" s="1"/>
  <c r="U22" i="1"/>
  <c r="E28" i="1" s="1"/>
  <c r="T22" i="1"/>
  <c r="I27" i="1"/>
  <c r="S22" i="1"/>
  <c r="H27" i="1"/>
  <c r="R22" i="1"/>
  <c r="G27" i="1"/>
  <c r="Q22" i="1"/>
  <c r="F27" i="1"/>
  <c r="P22" i="1"/>
  <c r="E27" i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L27" i="1" l="1"/>
  <c r="I29" i="1"/>
  <c r="E29" i="1"/>
  <c r="K28" i="1"/>
  <c r="D23" i="1"/>
  <c r="M27" i="1"/>
  <c r="K27" i="1"/>
  <c r="L28" i="1"/>
  <c r="M26" i="1"/>
  <c r="G29" i="1"/>
  <c r="F29" i="1"/>
  <c r="K26" i="1"/>
  <c r="L26" i="1"/>
  <c r="H29" i="1"/>
  <c r="O27" i="1"/>
  <c r="O29" i="1" s="1"/>
  <c r="M28" i="1"/>
  <c r="N22" i="1"/>
  <c r="N26" i="1" s="1"/>
  <c r="L29" i="1" l="1"/>
  <c r="N29" i="1"/>
  <c r="M29" i="1"/>
  <c r="K29" i="1"/>
</calcChain>
</file>

<file path=xl/sharedStrings.xml><?xml version="1.0" encoding="utf-8"?>
<sst xmlns="http://schemas.openxmlformats.org/spreadsheetml/2006/main" count="108" uniqueCount="63">
  <si>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</si>
  <si>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</si>
  <si>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</si>
  <si>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</si>
  <si>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</si>
  <si>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</si>
  <si>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</si>
  <si>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</si>
  <si>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</si>
  <si>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</si>
  <si>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</si>
  <si>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</si>
  <si>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</si>
  <si>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</si>
  <si>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</si>
  <si>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</si>
  <si>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</si>
  <si>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</si>
  <si>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</si>
  <si>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</si>
  <si>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</si>
  <si>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</si>
  <si>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</si>
  <si>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</si>
  <si>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</si>
  <si>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</si>
  <si>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</si>
  <si>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</si>
  <si>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</si>
  <si>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</si>
  <si>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</si>
  <si>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</si>
  <si>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</si>
  <si>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</si>
  <si>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</si>
  <si>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</si>
  <si>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</si>
  <si>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</si>
  <si>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</si>
  <si>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</si>
  <si>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</si>
  <si>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Pesä Ysit</t>
  </si>
  <si>
    <t>Sanni Järveläinen</t>
  </si>
  <si>
    <t>3.</t>
  </si>
  <si>
    <t>Paukku</t>
  </si>
  <si>
    <t>suomensarja</t>
  </si>
  <si>
    <t>ykköspesis</t>
  </si>
  <si>
    <t>jatkosarja ja play off</t>
  </si>
  <si>
    <t>Paukku  2</t>
  </si>
  <si>
    <t>karsintasarja</t>
  </si>
  <si>
    <t>Pesä Ysit = Pesä Ysit, Lappeenranta  (1976)</t>
  </si>
  <si>
    <t>14.09. 2003  Paukku - OsVa  20  (12-2, 6-1)</t>
  </si>
  <si>
    <t xml:space="preserve">  16 v   5 kk   0 pv</t>
  </si>
  <si>
    <t>6.  ottelu</t>
  </si>
  <si>
    <t>13.06. 2007  Pesä Ysit - ViU  2-1  (3-4, 11-4, 1-0)</t>
  </si>
  <si>
    <t xml:space="preserve">  20 v   1 kk 30 pv</t>
  </si>
  <si>
    <t>9.</t>
  </si>
  <si>
    <t>14.4.1987   Hämeenlinna</t>
  </si>
  <si>
    <t>Paukku = Hämeenlinnan Paukku  (1961),  kasvattajaseura</t>
  </si>
  <si>
    <t>superpesiskarsinta</t>
  </si>
  <si>
    <t>10.</t>
  </si>
  <si>
    <t>Tahko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</si>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</sst>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3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4" borderId="14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1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2003</v>
      </c>
      <c r="C4" s="83"/>
      <c r="D4" s="84" t="s">
        <v>48</v>
      </c>
      <c r="E4" s="83"/>
      <c r="F4" s="85" t="s">
        <v>45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2003</v>
      </c>
      <c r="C5" s="43" t="s">
        <v>56</v>
      </c>
      <c r="D5" s="41" t="s">
        <v>44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93"/>
      <c r="O5" s="25"/>
      <c r="P5" s="27"/>
      <c r="Q5" s="27"/>
      <c r="R5" s="27"/>
      <c r="S5" s="27"/>
      <c r="T5" s="27"/>
      <c r="U5" s="30">
        <v>1</v>
      </c>
      <c r="V5" s="30">
        <v>0</v>
      </c>
      <c r="W5" s="30">
        <v>0</v>
      </c>
      <c r="X5" s="30">
        <v>2</v>
      </c>
      <c r="Y5" s="30">
        <v>3</v>
      </c>
      <c r="Z5" s="27"/>
      <c r="AA5" s="27"/>
      <c r="AB5" s="27"/>
      <c r="AC5" s="27"/>
      <c r="AD5" s="27"/>
      <c r="AE5" s="27"/>
      <c r="AF5" s="82" t="s">
        <v>49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3"/>
      <c r="D6" s="84" t="s">
        <v>48</v>
      </c>
      <c r="E6" s="83"/>
      <c r="F6" s="85" t="s">
        <v>45</v>
      </c>
      <c r="G6" s="83"/>
      <c r="H6" s="83"/>
      <c r="I6" s="83"/>
      <c r="J6" s="83"/>
      <c r="K6" s="83"/>
      <c r="L6" s="83"/>
      <c r="M6" s="83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2004</v>
      </c>
      <c r="C7" s="87"/>
      <c r="D7" s="88" t="s">
        <v>44</v>
      </c>
      <c r="E7" s="87"/>
      <c r="F7" s="89" t="s">
        <v>46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2005</v>
      </c>
      <c r="C8" s="87"/>
      <c r="D8" s="88" t="s">
        <v>44</v>
      </c>
      <c r="E8" s="87"/>
      <c r="F8" s="89" t="s">
        <v>46</v>
      </c>
      <c r="G8" s="90"/>
      <c r="H8" s="91"/>
      <c r="I8" s="87"/>
      <c r="J8" s="87"/>
      <c r="K8" s="87"/>
      <c r="L8" s="87"/>
      <c r="M8" s="87"/>
      <c r="N8" s="92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2006</v>
      </c>
      <c r="C9" s="87"/>
      <c r="D9" s="88" t="s">
        <v>44</v>
      </c>
      <c r="E9" s="87"/>
      <c r="F9" s="89" t="s">
        <v>46</v>
      </c>
      <c r="G9" s="90"/>
      <c r="H9" s="91"/>
      <c r="I9" s="87"/>
      <c r="J9" s="87"/>
      <c r="K9" s="87"/>
      <c r="L9" s="87"/>
      <c r="M9" s="87"/>
      <c r="N9" s="92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43</v>
      </c>
      <c r="D10" s="28" t="s">
        <v>41</v>
      </c>
      <c r="E10" s="27">
        <v>16</v>
      </c>
      <c r="F10" s="27">
        <v>2</v>
      </c>
      <c r="G10" s="27">
        <v>0</v>
      </c>
      <c r="H10" s="27">
        <v>19</v>
      </c>
      <c r="I10" s="27">
        <v>30</v>
      </c>
      <c r="J10" s="27">
        <v>23</v>
      </c>
      <c r="K10" s="27">
        <v>3</v>
      </c>
      <c r="L10" s="27">
        <v>2</v>
      </c>
      <c r="M10" s="27">
        <v>2</v>
      </c>
      <c r="N10" s="29">
        <v>0.44800000000000001</v>
      </c>
      <c r="O10" s="25">
        <f>PRODUCT(I10/N10)</f>
        <v>66.964285714285708</v>
      </c>
      <c r="P10" s="27">
        <v>9</v>
      </c>
      <c r="Q10" s="27">
        <v>0</v>
      </c>
      <c r="R10" s="27">
        <v>1</v>
      </c>
      <c r="S10" s="27">
        <v>6</v>
      </c>
      <c r="T10" s="27">
        <v>21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>
        <v>1</v>
      </c>
      <c r="AF10" s="14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7">
        <v>2010</v>
      </c>
      <c r="C13" s="87"/>
      <c r="D13" s="88" t="s">
        <v>44</v>
      </c>
      <c r="E13" s="87"/>
      <c r="F13" s="89" t="s">
        <v>46</v>
      </c>
      <c r="G13" s="90"/>
      <c r="H13" s="91"/>
      <c r="I13" s="87"/>
      <c r="J13" s="87"/>
      <c r="K13" s="87"/>
      <c r="L13" s="87"/>
      <c r="M13" s="87"/>
      <c r="N13" s="92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7">
        <v>2011</v>
      </c>
      <c r="C14" s="87"/>
      <c r="D14" s="88" t="s">
        <v>44</v>
      </c>
      <c r="E14" s="87"/>
      <c r="F14" s="89" t="s">
        <v>46</v>
      </c>
      <c r="G14" s="90"/>
      <c r="H14" s="91"/>
      <c r="I14" s="87"/>
      <c r="J14" s="87"/>
      <c r="K14" s="87"/>
      <c r="L14" s="87"/>
      <c r="M14" s="87"/>
      <c r="N14" s="92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3">
        <v>2012</v>
      </c>
      <c r="C15" s="83"/>
      <c r="D15" s="84" t="s">
        <v>44</v>
      </c>
      <c r="E15" s="83"/>
      <c r="F15" s="85" t="s">
        <v>45</v>
      </c>
      <c r="G15" s="83"/>
      <c r="H15" s="83"/>
      <c r="I15" s="83"/>
      <c r="J15" s="83"/>
      <c r="K15" s="83"/>
      <c r="L15" s="83"/>
      <c r="M15" s="83"/>
      <c r="N15" s="86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2013</v>
      </c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3">
        <v>2014</v>
      </c>
      <c r="C17" s="83"/>
      <c r="D17" s="84" t="s">
        <v>44</v>
      </c>
      <c r="E17" s="83"/>
      <c r="F17" s="85" t="s">
        <v>45</v>
      </c>
      <c r="G17" s="83"/>
      <c r="H17" s="83"/>
      <c r="I17" s="83"/>
      <c r="J17" s="83"/>
      <c r="K17" s="83"/>
      <c r="L17" s="83"/>
      <c r="M17" s="83"/>
      <c r="N17" s="86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9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87">
        <v>2015</v>
      </c>
      <c r="C18" s="87"/>
      <c r="D18" s="88" t="s">
        <v>44</v>
      </c>
      <c r="E18" s="87"/>
      <c r="F18" s="89" t="s">
        <v>46</v>
      </c>
      <c r="G18" s="87"/>
      <c r="H18" s="87"/>
      <c r="I18" s="87"/>
      <c r="J18" s="87"/>
      <c r="K18" s="87"/>
      <c r="L18" s="87"/>
      <c r="M18" s="87"/>
      <c r="N18" s="92"/>
      <c r="O18" s="25"/>
      <c r="P18" s="27"/>
      <c r="Q18" s="27"/>
      <c r="R18" s="27"/>
      <c r="S18" s="27"/>
      <c r="T18" s="27"/>
      <c r="U18" s="30">
        <v>3</v>
      </c>
      <c r="V18" s="30">
        <v>0</v>
      </c>
      <c r="W18" s="30">
        <v>0</v>
      </c>
      <c r="X18" s="30">
        <v>3</v>
      </c>
      <c r="Y18" s="30">
        <v>10</v>
      </c>
      <c r="Z18" s="27"/>
      <c r="AA18" s="27"/>
      <c r="AB18" s="27"/>
      <c r="AC18" s="27"/>
      <c r="AD18" s="27"/>
      <c r="AE18" s="27"/>
      <c r="AF18" s="94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83">
        <v>2016</v>
      </c>
      <c r="C19" s="83"/>
      <c r="D19" s="84" t="s">
        <v>44</v>
      </c>
      <c r="E19" s="83"/>
      <c r="F19" s="85" t="s">
        <v>45</v>
      </c>
      <c r="G19" s="83"/>
      <c r="H19" s="83"/>
      <c r="I19" s="83"/>
      <c r="J19" s="83"/>
      <c r="K19" s="83"/>
      <c r="L19" s="83"/>
      <c r="M19" s="83"/>
      <c r="N19" s="86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9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83">
        <v>2017</v>
      </c>
      <c r="C20" s="83"/>
      <c r="D20" s="84" t="s">
        <v>44</v>
      </c>
      <c r="E20" s="83"/>
      <c r="F20" s="85" t="s">
        <v>45</v>
      </c>
      <c r="G20" s="96"/>
      <c r="H20" s="97"/>
      <c r="I20" s="83"/>
      <c r="J20" s="83"/>
      <c r="K20" s="83"/>
      <c r="L20" s="83"/>
      <c r="M20" s="83"/>
      <c r="N20" s="86"/>
      <c r="O20" s="25"/>
      <c r="P20" s="27"/>
      <c r="Q20" s="27"/>
      <c r="R20" s="27"/>
      <c r="S20" s="27"/>
      <c r="T20" s="27"/>
      <c r="U20" s="30"/>
      <c r="V20" s="30"/>
      <c r="W20" s="30"/>
      <c r="X20" s="30"/>
      <c r="Y20" s="30"/>
      <c r="Z20" s="27"/>
      <c r="AA20" s="27"/>
      <c r="AB20" s="27"/>
      <c r="AC20" s="27"/>
      <c r="AD20" s="27"/>
      <c r="AE20" s="27"/>
      <c r="AF20" s="9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2018</v>
      </c>
      <c r="C21" s="27" t="s">
        <v>60</v>
      </c>
      <c r="D21" s="28" t="s">
        <v>61</v>
      </c>
      <c r="E21" s="27">
        <v>20</v>
      </c>
      <c r="F21" s="27">
        <v>0</v>
      </c>
      <c r="G21" s="27">
        <v>1</v>
      </c>
      <c r="H21" s="27">
        <v>14</v>
      </c>
      <c r="I21" s="27">
        <v>55</v>
      </c>
      <c r="J21" s="27">
        <v>41</v>
      </c>
      <c r="K21" s="27">
        <v>9</v>
      </c>
      <c r="L21" s="27">
        <v>4</v>
      </c>
      <c r="M21" s="27">
        <v>1</v>
      </c>
      <c r="N21" s="29">
        <v>0.48670000000000002</v>
      </c>
      <c r="O21" s="25">
        <v>113</v>
      </c>
      <c r="P21" s="27"/>
      <c r="Q21" s="27"/>
      <c r="R21" s="27"/>
      <c r="S21" s="27"/>
      <c r="T21" s="27"/>
      <c r="U21" s="30"/>
      <c r="V21" s="30"/>
      <c r="W21" s="30"/>
      <c r="X21" s="30"/>
      <c r="Y21" s="30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 t="shared" ref="E22:M22" si="0">SUM(E4:E21)</f>
        <v>36</v>
      </c>
      <c r="F22" s="19">
        <f t="shared" si="0"/>
        <v>2</v>
      </c>
      <c r="G22" s="19">
        <f t="shared" si="0"/>
        <v>1</v>
      </c>
      <c r="H22" s="19">
        <f t="shared" si="0"/>
        <v>33</v>
      </c>
      <c r="I22" s="19">
        <f t="shared" si="0"/>
        <v>85</v>
      </c>
      <c r="J22" s="19">
        <f t="shared" si="0"/>
        <v>64</v>
      </c>
      <c r="K22" s="19">
        <f t="shared" si="0"/>
        <v>12</v>
      </c>
      <c r="L22" s="19">
        <f t="shared" si="0"/>
        <v>6</v>
      </c>
      <c r="M22" s="19">
        <f t="shared" si="0"/>
        <v>3</v>
      </c>
      <c r="N22" s="31">
        <f>PRODUCT(I22/O22)</f>
        <v>0.47231593570152808</v>
      </c>
      <c r="O22" s="32">
        <f>SUM(O4:O21)</f>
        <v>179.96428571428572</v>
      </c>
      <c r="P22" s="19">
        <f t="shared" ref="P22:AE22" si="1">SUM(P4:P21)</f>
        <v>9</v>
      </c>
      <c r="Q22" s="19">
        <f t="shared" si="1"/>
        <v>0</v>
      </c>
      <c r="R22" s="19">
        <f t="shared" si="1"/>
        <v>1</v>
      </c>
      <c r="S22" s="19">
        <f t="shared" si="1"/>
        <v>6</v>
      </c>
      <c r="T22" s="19">
        <f t="shared" si="1"/>
        <v>21</v>
      </c>
      <c r="U22" s="19">
        <f t="shared" si="1"/>
        <v>4</v>
      </c>
      <c r="V22" s="19">
        <f t="shared" si="1"/>
        <v>0</v>
      </c>
      <c r="W22" s="19">
        <f t="shared" si="1"/>
        <v>0</v>
      </c>
      <c r="X22" s="19">
        <f t="shared" si="1"/>
        <v>5</v>
      </c>
      <c r="Y22" s="19">
        <f t="shared" si="1"/>
        <v>13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1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8" t="s">
        <v>2</v>
      </c>
      <c r="C23" s="33"/>
      <c r="D23" s="34">
        <f>SUM(F22:H22)+((I22-F22-G22)/3)+(E22/3)+(Z22*25)+(AA22*25)+(AB22*10)+(AC22*25)+(AD22*20)+(AE22*15)</f>
        <v>90.333333333333329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1"/>
      <c r="AD23" s="36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12"/>
      <c r="AC25" s="13"/>
      <c r="AD25" s="13"/>
      <c r="AE25" s="13"/>
      <c r="AF25" s="43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1" t="s">
        <v>17</v>
      </c>
      <c r="C26" s="13"/>
      <c r="D26" s="44"/>
      <c r="E26" s="27">
        <f>PRODUCT(E22)</f>
        <v>36</v>
      </c>
      <c r="F26" s="27">
        <f>PRODUCT(F22)</f>
        <v>2</v>
      </c>
      <c r="G26" s="27">
        <f>PRODUCT(G22)</f>
        <v>1</v>
      </c>
      <c r="H26" s="27">
        <f>PRODUCT(H22)</f>
        <v>33</v>
      </c>
      <c r="I26" s="27">
        <f>PRODUCT(I22)</f>
        <v>85</v>
      </c>
      <c r="J26" s="1"/>
      <c r="K26" s="45">
        <f>PRODUCT((F26+G26)/E26)</f>
        <v>8.3333333333333329E-2</v>
      </c>
      <c r="L26" s="45">
        <f>PRODUCT(H26/E26)</f>
        <v>0.91666666666666663</v>
      </c>
      <c r="M26" s="45">
        <f>PRODUCT(I26/E26)</f>
        <v>2.3611111111111112</v>
      </c>
      <c r="N26" s="29">
        <f>PRODUCT(N22)</f>
        <v>0.47231593570152808</v>
      </c>
      <c r="O26" s="25">
        <f>PRODUCT(O22)</f>
        <v>179.96428571428572</v>
      </c>
      <c r="P26" s="46" t="s">
        <v>34</v>
      </c>
      <c r="Q26" s="47"/>
      <c r="R26" s="47"/>
      <c r="S26" s="48" t="s">
        <v>51</v>
      </c>
      <c r="T26" s="48"/>
      <c r="U26" s="48"/>
      <c r="V26" s="48"/>
      <c r="W26" s="48"/>
      <c r="X26" s="48"/>
      <c r="Y26" s="48"/>
      <c r="Z26" s="48"/>
      <c r="AA26" s="48"/>
      <c r="AB26" s="49"/>
      <c r="AC26" s="48"/>
      <c r="AD26" s="50" t="s">
        <v>39</v>
      </c>
      <c r="AE26" s="50"/>
      <c r="AF26" s="51" t="s">
        <v>52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2" t="s">
        <v>18</v>
      </c>
      <c r="C27" s="53"/>
      <c r="D27" s="54"/>
      <c r="E27" s="27">
        <f>PRODUCT(P22)</f>
        <v>9</v>
      </c>
      <c r="F27" s="27">
        <f>PRODUCT(Q22)</f>
        <v>0</v>
      </c>
      <c r="G27" s="27">
        <f>PRODUCT(R22)</f>
        <v>1</v>
      </c>
      <c r="H27" s="27">
        <f>PRODUCT(S22)</f>
        <v>6</v>
      </c>
      <c r="I27" s="27">
        <f>PRODUCT(T22)</f>
        <v>21</v>
      </c>
      <c r="J27" s="1"/>
      <c r="K27" s="45">
        <f>PRODUCT((F27+G27)/E27)</f>
        <v>0.1111111111111111</v>
      </c>
      <c r="L27" s="45">
        <f>PRODUCT(H27/E27)</f>
        <v>0.66666666666666663</v>
      </c>
      <c r="M27" s="45">
        <f>PRODUCT(I27/E27)</f>
        <v>2.3333333333333335</v>
      </c>
      <c r="N27" s="29">
        <v>0.53900000000000003</v>
      </c>
      <c r="O27" s="25">
        <f>PRODUCT(I27/N27)</f>
        <v>38.961038961038959</v>
      </c>
      <c r="P27" s="55" t="s">
        <v>35</v>
      </c>
      <c r="Q27" s="56"/>
      <c r="R27" s="56"/>
      <c r="S27" s="57" t="s">
        <v>54</v>
      </c>
      <c r="T27" s="57"/>
      <c r="U27" s="57"/>
      <c r="V27" s="57"/>
      <c r="W27" s="57"/>
      <c r="X27" s="57"/>
      <c r="Y27" s="57"/>
      <c r="Z27" s="57"/>
      <c r="AA27" s="57"/>
      <c r="AB27" s="58"/>
      <c r="AC27" s="57"/>
      <c r="AD27" s="59" t="s">
        <v>53</v>
      </c>
      <c r="AE27" s="59"/>
      <c r="AF27" s="60" t="s">
        <v>55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61" t="s">
        <v>19</v>
      </c>
      <c r="C28" s="62"/>
      <c r="D28" s="63"/>
      <c r="E28" s="30">
        <f>PRODUCT(U22)</f>
        <v>4</v>
      </c>
      <c r="F28" s="30">
        <f>PRODUCT(V22)</f>
        <v>0</v>
      </c>
      <c r="G28" s="30">
        <f>PRODUCT(W22)</f>
        <v>0</v>
      </c>
      <c r="H28" s="30">
        <f>PRODUCT(X22)</f>
        <v>5</v>
      </c>
      <c r="I28" s="30">
        <f>PRODUCT(Y22)</f>
        <v>13</v>
      </c>
      <c r="J28" s="1"/>
      <c r="K28" s="64">
        <f>PRODUCT((F28+G28)/E28)</f>
        <v>0</v>
      </c>
      <c r="L28" s="64">
        <f>PRODUCT(H28/E28)</f>
        <v>1.25</v>
      </c>
      <c r="M28" s="64">
        <f>PRODUCT(I28/E28)</f>
        <v>3.25</v>
      </c>
      <c r="N28" s="65">
        <f>PRODUCT(I28/O28)</f>
        <v>0.56521739130434778</v>
      </c>
      <c r="O28" s="25">
        <v>23</v>
      </c>
      <c r="P28" s="55" t="s">
        <v>36</v>
      </c>
      <c r="Q28" s="56"/>
      <c r="R28" s="56"/>
      <c r="S28" s="57" t="s">
        <v>51</v>
      </c>
      <c r="T28" s="57"/>
      <c r="U28" s="57"/>
      <c r="V28" s="57"/>
      <c r="W28" s="57"/>
      <c r="X28" s="57"/>
      <c r="Y28" s="57"/>
      <c r="Z28" s="57"/>
      <c r="AA28" s="57"/>
      <c r="AB28" s="58"/>
      <c r="AC28" s="57"/>
      <c r="AD28" s="59" t="s">
        <v>39</v>
      </c>
      <c r="AE28" s="59"/>
      <c r="AF28" s="60" t="s">
        <v>52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66" t="s">
        <v>20</v>
      </c>
      <c r="C29" s="67"/>
      <c r="D29" s="68"/>
      <c r="E29" s="19">
        <f>SUM(E26:E28)</f>
        <v>49</v>
      </c>
      <c r="F29" s="19">
        <f>SUM(F26:F28)</f>
        <v>2</v>
      </c>
      <c r="G29" s="19">
        <f>SUM(G26:G28)</f>
        <v>2</v>
      </c>
      <c r="H29" s="19">
        <f>SUM(H26:H28)</f>
        <v>44</v>
      </c>
      <c r="I29" s="19">
        <f>SUM(I26:I28)</f>
        <v>119</v>
      </c>
      <c r="J29" s="1"/>
      <c r="K29" s="69">
        <f>PRODUCT((F29+G29)/E29)</f>
        <v>8.1632653061224483E-2</v>
      </c>
      <c r="L29" s="69">
        <f>PRODUCT(H29/E29)</f>
        <v>0.89795918367346939</v>
      </c>
      <c r="M29" s="69">
        <f>PRODUCT(I29/E29)</f>
        <v>2.4285714285714284</v>
      </c>
      <c r="N29" s="31">
        <f>PRODUCT(I29/O29)</f>
        <v>0.49188732167541233</v>
      </c>
      <c r="O29" s="25">
        <f>SUM(O26:O28)</f>
        <v>241.92532467532467</v>
      </c>
      <c r="P29" s="70" t="s">
        <v>37</v>
      </c>
      <c r="Q29" s="71"/>
      <c r="R29" s="71"/>
      <c r="S29" s="72" t="s">
        <v>54</v>
      </c>
      <c r="T29" s="72"/>
      <c r="U29" s="72"/>
      <c r="V29" s="72"/>
      <c r="W29" s="72"/>
      <c r="X29" s="72"/>
      <c r="Y29" s="72"/>
      <c r="Z29" s="72"/>
      <c r="AA29" s="72"/>
      <c r="AB29" s="73"/>
      <c r="AC29" s="72"/>
      <c r="AD29" s="74" t="s">
        <v>53</v>
      </c>
      <c r="AE29" s="74"/>
      <c r="AF29" s="75" t="s">
        <v>55</v>
      </c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6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 t="s">
        <v>40</v>
      </c>
      <c r="C31" s="1"/>
      <c r="D31" s="1" t="s">
        <v>58</v>
      </c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50</v>
      </c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62</v>
      </c>
      <c r="E33" s="1"/>
      <c r="F33" s="25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9"/>
      <c r="AH44" s="78"/>
      <c r="AI44" s="78"/>
      <c r="AJ44" s="78"/>
      <c r="AK44" s="78"/>
      <c r="AL44" s="78"/>
    </row>
    <row r="45" spans="1:38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9"/>
      <c r="AH45" s="78"/>
      <c r="AI45" s="78"/>
      <c r="AJ45" s="78"/>
      <c r="AK45" s="78"/>
      <c r="AL45" s="78"/>
    </row>
    <row r="46" spans="1:38" ht="1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9"/>
    </row>
    <row r="47" spans="1:38" ht="1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9"/>
    </row>
    <row r="48" spans="1:38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9"/>
    </row>
    <row r="49" spans="1:33" ht="15" customHeight="1" x14ac:dyDescent="0.25">
      <c r="A49" s="7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7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9"/>
    </row>
    <row r="50" spans="1:33" ht="15" customHeight="1" x14ac:dyDescent="0.25">
      <c r="A50" s="7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6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6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6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6"/>
      <c r="W53" s="1"/>
      <c r="X53" s="1"/>
      <c r="Y53" s="1"/>
      <c r="Z53" s="1"/>
      <c r="AA53" s="1"/>
      <c r="AB53" s="25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6"/>
      <c r="W54" s="1"/>
      <c r="X54" s="1"/>
      <c r="Y54" s="1"/>
      <c r="Z54" s="1"/>
      <c r="AA54" s="1"/>
      <c r="AB54" s="25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6"/>
      <c r="W55" s="1"/>
      <c r="X55" s="1"/>
      <c r="Y55" s="1"/>
      <c r="Z55" s="1"/>
      <c r="AA55" s="1"/>
      <c r="AB55" s="25"/>
      <c r="AC55" s="1"/>
      <c r="AD55" s="1"/>
      <c r="AE55" s="1"/>
      <c r="AF55" s="39"/>
    </row>
  </sheetData>
  <sortState ref="B18:AH20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2018-08-13T20:55:20Z</dcterms:modified>
</cp:coreProperties>
</file>