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3" i="1" l="1"/>
  <c r="O23" i="1"/>
  <c r="O20" i="1"/>
  <c r="M21" i="1"/>
  <c r="L21" i="1"/>
  <c r="K21" i="1"/>
  <c r="O15" i="1" l="1"/>
  <c r="O14" i="1"/>
  <c r="O13" i="1"/>
  <c r="O12" i="1"/>
  <c r="O11" i="1"/>
  <c r="O10" i="1"/>
  <c r="O9" i="1"/>
  <c r="O8" i="1"/>
  <c r="O7" i="1"/>
  <c r="O6" i="1"/>
  <c r="O16" i="1" s="1"/>
  <c r="N16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M16" i="1"/>
  <c r="L16" i="1"/>
  <c r="K16" i="1"/>
  <c r="J16" i="1"/>
  <c r="I16" i="1"/>
  <c r="H16" i="1"/>
  <c r="H20" i="1"/>
  <c r="G16" i="1"/>
  <c r="G20" i="1"/>
  <c r="F16" i="1"/>
  <c r="E16" i="1"/>
  <c r="E20" i="1" s="1"/>
  <c r="I20" i="1"/>
  <c r="I23" i="1" s="1"/>
  <c r="F20" i="1"/>
  <c r="F23" i="1" s="1"/>
  <c r="G23" i="1"/>
  <c r="H23" i="1"/>
  <c r="D17" i="1"/>
  <c r="E23" i="1" l="1"/>
  <c r="M23" i="1" s="1"/>
  <c r="L20" i="1"/>
  <c r="K20" i="1"/>
  <c r="M20" i="1"/>
  <c r="L23" i="1" l="1"/>
  <c r="K23" i="1"/>
</calcChain>
</file>

<file path=xl/sharedStrings.xml><?xml version="1.0" encoding="utf-8"?>
<sst xmlns="http://schemas.openxmlformats.org/spreadsheetml/2006/main" count="158" uniqueCount="85">
  <si>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</si>
  <si>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</si>
  <si>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</si>
  <si>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</si>
  <si>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</si>
  <si>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</si>
  <si>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</si>
  <si>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</si>
  <si>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</si>
  <si>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</si>
  <si>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</si>
  <si>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</si>
  <si>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</si>
  <si>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</si>
  <si>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</si>
  <si>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</si>
  <si>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</si>
  <si>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</si>
  <si>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</si>
  <si>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</si>
  <si>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</si>
  <si>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</si>
  <si>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</si>
  <si>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</si>
  <si>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</si>
  <si>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</si>
  <si>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</si>
  <si>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</si>
  <si>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</si>
  <si>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</si>
  <si>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</si>
  <si>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</si>
  <si>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</si>
  <si>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</si>
  <si>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</si>
  <si>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</t>
  </si>
  <si>
    <t xml:space="preserve"> </t>
  </si>
  <si>
    <t xml:space="preserve">Kiri </t>
  </si>
  <si>
    <t>Kirittäret</t>
  </si>
  <si>
    <t>Tea Jormakka</t>
  </si>
  <si>
    <t>7.</t>
  </si>
  <si>
    <t>4.</t>
  </si>
  <si>
    <t>5.</t>
  </si>
  <si>
    <t>6.</t>
  </si>
  <si>
    <t>3.</t>
  </si>
  <si>
    <t>1.</t>
  </si>
  <si>
    <t>4.2.1971</t>
  </si>
  <si>
    <t>play off</t>
  </si>
  <si>
    <t>Kiri = Jyväskylän Kiri  (1930)</t>
  </si>
  <si>
    <t>Kirittäret =Jyväskylän Etukenttä Oy  (1998)</t>
  </si>
  <si>
    <t>----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</si>
  <si>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</si>
  <si>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</si>
  <si>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</si>
  <si>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</si>
  <si>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</si>
  <si>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</si>
  <si>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</si>
  <si>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</si>
  <si>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</si>
  <si>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</si>
  <si>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</si>
  <si>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</si>
  <si>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</si>
  <si>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</si>
  <si>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</si>
  <si>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</si>
  <si>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</si>
  <si>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</si>
  <si>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</si>
  <si>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16.08. 1997  Hyvinkää</t>
  </si>
  <si>
    <t>2-0  (1-0, 4-3)</t>
  </si>
  <si>
    <t>3v</t>
  </si>
  <si>
    <t>Jussi Viljanen</t>
  </si>
  <si>
    <t>3651</t>
  </si>
  <si>
    <t>26 v  6 kk  12 pv</t>
  </si>
  <si>
    <t>NAISET</t>
  </si>
  <si>
    <t xml:space="preserve"> ITÄ - LÄNSI - KORTTI</t>
  </si>
  <si>
    <t>B-TYTÖT</t>
  </si>
  <si>
    <t>18.06. 1988  Kerava</t>
  </si>
  <si>
    <t xml:space="preserve">  2-7</t>
  </si>
  <si>
    <t>Petri Kaijansinkko</t>
  </si>
  <si>
    <t>2/6</t>
  </si>
  <si>
    <t>2/3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</si>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</sst>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bestFit="1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6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1988</v>
      </c>
      <c r="C4" s="27" t="s">
        <v>40</v>
      </c>
      <c r="D4" s="28" t="s">
        <v>35</v>
      </c>
      <c r="E4" s="27">
        <v>14</v>
      </c>
      <c r="F4" s="27">
        <v>1</v>
      </c>
      <c r="G4" s="27">
        <v>6</v>
      </c>
      <c r="H4" s="27">
        <v>8</v>
      </c>
      <c r="I4" s="27">
        <v>31</v>
      </c>
      <c r="J4" s="27">
        <v>12</v>
      </c>
      <c r="K4" s="27">
        <v>10</v>
      </c>
      <c r="L4" s="27">
        <v>2</v>
      </c>
      <c r="M4" s="27">
        <v>7</v>
      </c>
      <c r="N4" s="62" t="s">
        <v>50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1989</v>
      </c>
      <c r="C5" s="27"/>
      <c r="D5" s="28"/>
      <c r="E5" s="27" t="s">
        <v>36</v>
      </c>
      <c r="F5" s="27"/>
      <c r="G5" s="27"/>
      <c r="H5" s="27"/>
      <c r="I5" s="27"/>
      <c r="J5" s="27"/>
      <c r="K5" s="27"/>
      <c r="L5" s="27" t="s">
        <v>36</v>
      </c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1990</v>
      </c>
      <c r="C6" s="27" t="s">
        <v>41</v>
      </c>
      <c r="D6" s="28" t="s">
        <v>35</v>
      </c>
      <c r="E6" s="27">
        <v>4</v>
      </c>
      <c r="F6" s="27">
        <v>0</v>
      </c>
      <c r="G6" s="27">
        <v>0</v>
      </c>
      <c r="H6" s="27">
        <v>1</v>
      </c>
      <c r="I6" s="27">
        <v>6</v>
      </c>
      <c r="J6" s="27">
        <v>5</v>
      </c>
      <c r="K6" s="27">
        <v>1</v>
      </c>
      <c r="L6" s="27">
        <v>0</v>
      </c>
      <c r="M6" s="27">
        <v>0</v>
      </c>
      <c r="N6" s="29">
        <v>0.75</v>
      </c>
      <c r="O6" s="25">
        <f t="shared" ref="O6:O15" si="0">PRODUCT(I6/N6)</f>
        <v>8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47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1991</v>
      </c>
      <c r="C7" s="27" t="s">
        <v>42</v>
      </c>
      <c r="D7" s="28" t="s">
        <v>35</v>
      </c>
      <c r="E7" s="27">
        <v>21</v>
      </c>
      <c r="F7" s="27">
        <v>1</v>
      </c>
      <c r="G7" s="27">
        <v>9</v>
      </c>
      <c r="H7" s="27">
        <v>18</v>
      </c>
      <c r="I7" s="27">
        <v>51</v>
      </c>
      <c r="J7" s="27">
        <v>15</v>
      </c>
      <c r="K7" s="27">
        <v>12</v>
      </c>
      <c r="L7" s="27">
        <v>14</v>
      </c>
      <c r="M7" s="27">
        <v>10</v>
      </c>
      <c r="N7" s="29">
        <v>0.41499999999999998</v>
      </c>
      <c r="O7" s="25">
        <f t="shared" si="0"/>
        <v>122.89156626506025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47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1992</v>
      </c>
      <c r="C8" s="27" t="s">
        <v>43</v>
      </c>
      <c r="D8" s="28" t="s">
        <v>35</v>
      </c>
      <c r="E8" s="27">
        <v>18</v>
      </c>
      <c r="F8" s="27">
        <v>0</v>
      </c>
      <c r="G8" s="27">
        <v>3</v>
      </c>
      <c r="H8" s="27">
        <v>6</v>
      </c>
      <c r="I8" s="27">
        <v>27</v>
      </c>
      <c r="J8" s="27">
        <v>12</v>
      </c>
      <c r="K8" s="27">
        <v>7</v>
      </c>
      <c r="L8" s="27">
        <v>5</v>
      </c>
      <c r="M8" s="27">
        <v>3</v>
      </c>
      <c r="N8" s="29">
        <v>0.41499999999999998</v>
      </c>
      <c r="O8" s="25">
        <f t="shared" si="0"/>
        <v>65.060240963855421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47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1993</v>
      </c>
      <c r="C9" s="27" t="s">
        <v>42</v>
      </c>
      <c r="D9" s="28" t="s">
        <v>35</v>
      </c>
      <c r="E9" s="27">
        <v>23</v>
      </c>
      <c r="F9" s="27">
        <v>0</v>
      </c>
      <c r="G9" s="27">
        <v>6</v>
      </c>
      <c r="H9" s="27">
        <v>18</v>
      </c>
      <c r="I9" s="27">
        <v>50</v>
      </c>
      <c r="J9" s="27">
        <v>21</v>
      </c>
      <c r="K9" s="27">
        <v>19</v>
      </c>
      <c r="L9" s="27">
        <v>4</v>
      </c>
      <c r="M9" s="27">
        <v>6</v>
      </c>
      <c r="N9" s="29">
        <v>0.35699999999999998</v>
      </c>
      <c r="O9" s="25">
        <f t="shared" si="0"/>
        <v>140.0560224089636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1994</v>
      </c>
      <c r="C10" s="27" t="s">
        <v>42</v>
      </c>
      <c r="D10" s="28" t="s">
        <v>35</v>
      </c>
      <c r="E10" s="27">
        <v>19</v>
      </c>
      <c r="F10" s="27">
        <v>2</v>
      </c>
      <c r="G10" s="27">
        <v>4</v>
      </c>
      <c r="H10" s="27">
        <v>18</v>
      </c>
      <c r="I10" s="27">
        <v>55</v>
      </c>
      <c r="J10" s="27">
        <v>23</v>
      </c>
      <c r="K10" s="27">
        <v>12</v>
      </c>
      <c r="L10" s="27">
        <v>14</v>
      </c>
      <c r="M10" s="27">
        <v>6</v>
      </c>
      <c r="N10" s="29">
        <v>0.47</v>
      </c>
      <c r="O10" s="25">
        <f t="shared" si="0"/>
        <v>117.02127659574468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 t="s">
        <v>36</v>
      </c>
      <c r="AD10" s="27"/>
      <c r="AE10" s="27"/>
      <c r="AF10" s="14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1995</v>
      </c>
      <c r="C11" s="27" t="s">
        <v>44</v>
      </c>
      <c r="D11" s="28" t="s">
        <v>35</v>
      </c>
      <c r="E11" s="27">
        <v>20</v>
      </c>
      <c r="F11" s="27">
        <v>0</v>
      </c>
      <c r="G11" s="27">
        <v>5</v>
      </c>
      <c r="H11" s="27">
        <v>11</v>
      </c>
      <c r="I11" s="27">
        <v>43</v>
      </c>
      <c r="J11" s="27">
        <v>26</v>
      </c>
      <c r="K11" s="27">
        <v>6</v>
      </c>
      <c r="L11" s="27">
        <v>6</v>
      </c>
      <c r="M11" s="27">
        <v>5</v>
      </c>
      <c r="N11" s="29">
        <v>0.36099999999999999</v>
      </c>
      <c r="O11" s="25">
        <f t="shared" si="0"/>
        <v>119.11357340720222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>
        <v>1</v>
      </c>
      <c r="AF11" s="14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1996</v>
      </c>
      <c r="C12" s="27" t="s">
        <v>45</v>
      </c>
      <c r="D12" s="28" t="s">
        <v>35</v>
      </c>
      <c r="E12" s="27">
        <v>23</v>
      </c>
      <c r="F12" s="27">
        <v>1</v>
      </c>
      <c r="G12" s="27">
        <v>6</v>
      </c>
      <c r="H12" s="27">
        <v>16</v>
      </c>
      <c r="I12" s="27">
        <v>69</v>
      </c>
      <c r="J12" s="27">
        <v>28</v>
      </c>
      <c r="K12" s="27">
        <v>16</v>
      </c>
      <c r="L12" s="27">
        <v>18</v>
      </c>
      <c r="M12" s="27">
        <v>7</v>
      </c>
      <c r="N12" s="29">
        <v>0.45400000000000001</v>
      </c>
      <c r="O12" s="25">
        <f t="shared" si="0"/>
        <v>151.98237885462555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>
        <v>1</v>
      </c>
      <c r="AD12" s="27"/>
      <c r="AE12" s="27"/>
      <c r="AF12" s="14" t="s">
        <v>47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1997</v>
      </c>
      <c r="C13" s="27" t="s">
        <v>45</v>
      </c>
      <c r="D13" s="28" t="s">
        <v>35</v>
      </c>
      <c r="E13" s="27">
        <v>24</v>
      </c>
      <c r="F13" s="27">
        <v>3</v>
      </c>
      <c r="G13" s="27">
        <v>20</v>
      </c>
      <c r="H13" s="27">
        <v>18</v>
      </c>
      <c r="I13" s="27">
        <v>99</v>
      </c>
      <c r="J13" s="27">
        <v>25</v>
      </c>
      <c r="K13" s="27">
        <v>28</v>
      </c>
      <c r="L13" s="27">
        <v>23</v>
      </c>
      <c r="M13" s="27">
        <v>23</v>
      </c>
      <c r="N13" s="29">
        <v>0.505</v>
      </c>
      <c r="O13" s="25">
        <f t="shared" si="0"/>
        <v>196.03960396039605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>
        <v>1</v>
      </c>
      <c r="AA13" s="27"/>
      <c r="AB13" s="27"/>
      <c r="AC13" s="27">
        <v>1</v>
      </c>
      <c r="AD13" s="27"/>
      <c r="AE13" s="27"/>
      <c r="AF13" s="14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1998</v>
      </c>
      <c r="C14" s="27" t="s">
        <v>44</v>
      </c>
      <c r="D14" s="28" t="s">
        <v>37</v>
      </c>
      <c r="E14" s="27">
        <v>22</v>
      </c>
      <c r="F14" s="27">
        <v>0</v>
      </c>
      <c r="G14" s="27">
        <v>14</v>
      </c>
      <c r="H14" s="27">
        <v>13</v>
      </c>
      <c r="I14" s="27">
        <v>77</v>
      </c>
      <c r="J14" s="27">
        <v>17</v>
      </c>
      <c r="K14" s="27">
        <v>29</v>
      </c>
      <c r="L14" s="27">
        <v>17</v>
      </c>
      <c r="M14" s="27">
        <v>14</v>
      </c>
      <c r="N14" s="29">
        <v>0.503</v>
      </c>
      <c r="O14" s="25">
        <f t="shared" si="0"/>
        <v>153.08151093439363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>
        <v>1</v>
      </c>
      <c r="AF14" s="14" t="s">
        <v>47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1999</v>
      </c>
      <c r="C15" s="27" t="s">
        <v>42</v>
      </c>
      <c r="D15" s="28" t="s">
        <v>38</v>
      </c>
      <c r="E15" s="27">
        <v>22</v>
      </c>
      <c r="F15" s="27">
        <v>2</v>
      </c>
      <c r="G15" s="27">
        <v>9</v>
      </c>
      <c r="H15" s="27">
        <v>27</v>
      </c>
      <c r="I15" s="27">
        <v>91</v>
      </c>
      <c r="J15" s="27">
        <v>21</v>
      </c>
      <c r="K15" s="27">
        <v>33</v>
      </c>
      <c r="L15" s="27">
        <v>26</v>
      </c>
      <c r="M15" s="27">
        <v>11</v>
      </c>
      <c r="N15" s="29">
        <v>0.51400000000000001</v>
      </c>
      <c r="O15" s="25">
        <f t="shared" si="0"/>
        <v>177.04280155642022</v>
      </c>
      <c r="P15" s="27">
        <v>3</v>
      </c>
      <c r="Q15" s="27">
        <v>0</v>
      </c>
      <c r="R15" s="27">
        <v>0</v>
      </c>
      <c r="S15" s="27">
        <v>2</v>
      </c>
      <c r="T15" s="27">
        <v>10</v>
      </c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 t="s">
        <v>47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1">SUM(E4:E15)</f>
        <v>210</v>
      </c>
      <c r="F16" s="19">
        <f t="shared" si="1"/>
        <v>10</v>
      </c>
      <c r="G16" s="19">
        <f t="shared" si="1"/>
        <v>82</v>
      </c>
      <c r="H16" s="19">
        <f t="shared" si="1"/>
        <v>154</v>
      </c>
      <c r="I16" s="19">
        <f t="shared" si="1"/>
        <v>599</v>
      </c>
      <c r="J16" s="19">
        <f t="shared" si="1"/>
        <v>205</v>
      </c>
      <c r="K16" s="19">
        <f t="shared" si="1"/>
        <v>173</v>
      </c>
      <c r="L16" s="19">
        <f t="shared" si="1"/>
        <v>129</v>
      </c>
      <c r="M16" s="19">
        <f t="shared" si="1"/>
        <v>92</v>
      </c>
      <c r="N16" s="31">
        <f>PRODUCT(568/O16)</f>
        <v>0.45429497610680869</v>
      </c>
      <c r="O16" s="32">
        <f>SUM(O6:O15)</f>
        <v>1250.2889749466617</v>
      </c>
      <c r="P16" s="19">
        <f t="shared" ref="P16:AE16" si="2">SUM(P4:P15)</f>
        <v>3</v>
      </c>
      <c r="Q16" s="19">
        <f t="shared" si="2"/>
        <v>0</v>
      </c>
      <c r="R16" s="19">
        <f t="shared" si="2"/>
        <v>0</v>
      </c>
      <c r="S16" s="19">
        <f t="shared" si="2"/>
        <v>2</v>
      </c>
      <c r="T16" s="19">
        <f t="shared" si="2"/>
        <v>10</v>
      </c>
      <c r="U16" s="19">
        <f t="shared" si="2"/>
        <v>0</v>
      </c>
      <c r="V16" s="19">
        <f t="shared" si="2"/>
        <v>0</v>
      </c>
      <c r="W16" s="19">
        <f t="shared" si="2"/>
        <v>0</v>
      </c>
      <c r="X16" s="19">
        <f t="shared" si="2"/>
        <v>0</v>
      </c>
      <c r="Y16" s="19">
        <f t="shared" si="2"/>
        <v>0</v>
      </c>
      <c r="Z16" s="19">
        <f t="shared" si="2"/>
        <v>1</v>
      </c>
      <c r="AA16" s="19">
        <f t="shared" si="2"/>
        <v>0</v>
      </c>
      <c r="AB16" s="19">
        <f t="shared" si="2"/>
        <v>0</v>
      </c>
      <c r="AC16" s="19">
        <f t="shared" si="2"/>
        <v>2</v>
      </c>
      <c r="AD16" s="19">
        <f t="shared" si="2"/>
        <v>0</v>
      </c>
      <c r="AE16" s="19">
        <f t="shared" si="2"/>
        <v>2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3"/>
      <c r="D17" s="34">
        <f>SUM(F16:H16)+((I16-F16-G16)/3)+(E16/3)+(Z16*25)+(AA16*25)+(AB16*10)+(AC16*25)+(AD16*20)+(AE16*15)</f>
        <v>590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38"/>
      <c r="P19" s="41" t="s">
        <v>51</v>
      </c>
      <c r="Q19" s="13"/>
      <c r="R19" s="13"/>
      <c r="S19" s="13"/>
      <c r="T19" s="63"/>
      <c r="U19" s="63"/>
      <c r="V19" s="63"/>
      <c r="W19" s="63"/>
      <c r="X19" s="63"/>
      <c r="Y19" s="13"/>
      <c r="Z19" s="13"/>
      <c r="AA19" s="13"/>
      <c r="AB19" s="13"/>
      <c r="AC19" s="13"/>
      <c r="AD19" s="13"/>
      <c r="AE19" s="13"/>
      <c r="AF19" s="64"/>
      <c r="AG19" s="38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2"/>
      <c r="E20" s="27">
        <f>PRODUCT(E16)</f>
        <v>210</v>
      </c>
      <c r="F20" s="27">
        <f>PRODUCT(F16)</f>
        <v>10</v>
      </c>
      <c r="G20" s="27">
        <f>PRODUCT(G16)</f>
        <v>82</v>
      </c>
      <c r="H20" s="27">
        <f>PRODUCT(H16)</f>
        <v>154</v>
      </c>
      <c r="I20" s="27">
        <f>PRODUCT(I16)</f>
        <v>599</v>
      </c>
      <c r="J20" s="1"/>
      <c r="K20" s="43">
        <f>PRODUCT((F20+G20)/E20)</f>
        <v>0.43809523809523809</v>
      </c>
      <c r="L20" s="43">
        <f>PRODUCT(H20/E20)</f>
        <v>0.73333333333333328</v>
      </c>
      <c r="M20" s="43">
        <f>PRODUCT(I20/E20)</f>
        <v>2.8523809523809525</v>
      </c>
      <c r="N20" s="29">
        <v>0.45400000000000001</v>
      </c>
      <c r="O20" s="38">
        <f>PRODUCT(O16)</f>
        <v>1250.2889749466617</v>
      </c>
      <c r="P20" s="65" t="s">
        <v>52</v>
      </c>
      <c r="Q20" s="66"/>
      <c r="R20" s="66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/>
      <c r="AE20" s="68"/>
      <c r="AF20" s="69"/>
      <c r="AG20" s="38"/>
      <c r="AH20" s="9"/>
      <c r="AI20" s="9"/>
      <c r="AJ20" s="9"/>
      <c r="AK20" s="9"/>
      <c r="AL20" s="9"/>
    </row>
    <row r="21" spans="1:38" ht="15" customHeight="1" x14ac:dyDescent="0.2">
      <c r="A21" s="1"/>
      <c r="B21" s="44" t="s">
        <v>18</v>
      </c>
      <c r="C21" s="45"/>
      <c r="D21" s="46"/>
      <c r="E21" s="27">
        <v>3</v>
      </c>
      <c r="F21" s="27">
        <v>0</v>
      </c>
      <c r="G21" s="27">
        <v>0</v>
      </c>
      <c r="H21" s="27">
        <v>2</v>
      </c>
      <c r="I21" s="27">
        <v>10</v>
      </c>
      <c r="J21" s="1"/>
      <c r="K21" s="43">
        <f>PRODUCT((F21+G21)/E21)</f>
        <v>0</v>
      </c>
      <c r="L21" s="43">
        <f>PRODUCT(H21/E21)</f>
        <v>0.66666666666666663</v>
      </c>
      <c r="M21" s="43">
        <f>PRODUCT(I21/E21)</f>
        <v>3.3333333333333335</v>
      </c>
      <c r="N21" s="29">
        <v>0.52600000000000002</v>
      </c>
      <c r="O21" s="38">
        <v>19</v>
      </c>
      <c r="P21" s="70" t="s">
        <v>53</v>
      </c>
      <c r="Q21" s="71"/>
      <c r="R21" s="71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/>
      <c r="AE21" s="73"/>
      <c r="AF21" s="74"/>
      <c r="AG21" s="38"/>
      <c r="AH21" s="9"/>
      <c r="AI21" s="9"/>
      <c r="AJ21" s="9"/>
      <c r="AK21" s="9"/>
      <c r="AL21" s="9"/>
    </row>
    <row r="22" spans="1:38" ht="15" customHeight="1" x14ac:dyDescent="0.2">
      <c r="A22" s="1"/>
      <c r="B22" s="47" t="s">
        <v>19</v>
      </c>
      <c r="C22" s="48"/>
      <c r="D22" s="49"/>
      <c r="E22" s="30"/>
      <c r="F22" s="30"/>
      <c r="G22" s="30"/>
      <c r="H22" s="30"/>
      <c r="I22" s="30"/>
      <c r="J22" s="1"/>
      <c r="K22" s="50"/>
      <c r="L22" s="50"/>
      <c r="M22" s="50"/>
      <c r="N22" s="51"/>
      <c r="O22" s="38">
        <v>0</v>
      </c>
      <c r="P22" s="70" t="s">
        <v>54</v>
      </c>
      <c r="Q22" s="71"/>
      <c r="R22" s="71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3"/>
      <c r="AE22" s="73"/>
      <c r="AF22" s="74"/>
      <c r="AG22" s="38"/>
      <c r="AH22" s="9"/>
      <c r="AI22" s="9"/>
      <c r="AJ22" s="9"/>
      <c r="AK22" s="9"/>
      <c r="AL22" s="9"/>
    </row>
    <row r="23" spans="1:38" ht="15" customHeight="1" x14ac:dyDescent="0.2">
      <c r="A23" s="1"/>
      <c r="B23" s="52" t="s">
        <v>20</v>
      </c>
      <c r="C23" s="53"/>
      <c r="D23" s="54"/>
      <c r="E23" s="19">
        <f>SUM(E20:E22)</f>
        <v>213</v>
      </c>
      <c r="F23" s="19">
        <f>SUM(F20:F22)</f>
        <v>10</v>
      </c>
      <c r="G23" s="19">
        <f>SUM(G20:G22)</f>
        <v>82</v>
      </c>
      <c r="H23" s="19">
        <f>SUM(H20:H22)</f>
        <v>156</v>
      </c>
      <c r="I23" s="19">
        <f>SUM(I20:I22)</f>
        <v>609</v>
      </c>
      <c r="J23" s="1"/>
      <c r="K23" s="55">
        <f>PRODUCT((F23+G23)/E23)</f>
        <v>0.431924882629108</v>
      </c>
      <c r="L23" s="55">
        <f>PRODUCT(H23/E23)</f>
        <v>0.73239436619718312</v>
      </c>
      <c r="M23" s="55">
        <f>PRODUCT(I23/E23)</f>
        <v>2.859154929577465</v>
      </c>
      <c r="N23" s="31">
        <f>PRODUCT((I23-31)/O23)</f>
        <v>0.4553730564186842</v>
      </c>
      <c r="O23" s="38">
        <f>SUM(O20:O22)</f>
        <v>1269.2889749466617</v>
      </c>
      <c r="P23" s="75" t="s">
        <v>55</v>
      </c>
      <c r="Q23" s="76"/>
      <c r="R23" s="76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8"/>
      <c r="AE23" s="78"/>
      <c r="AF23" s="79"/>
      <c r="AG23" s="38"/>
      <c r="AH23" s="9"/>
      <c r="AI23" s="9"/>
      <c r="AJ23" s="9"/>
      <c r="AK23" s="9"/>
      <c r="AL23" s="9"/>
    </row>
    <row r="24" spans="1:38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34</v>
      </c>
      <c r="C25" s="1"/>
      <c r="D25" s="1" t="s">
        <v>48</v>
      </c>
      <c r="E25" s="38"/>
      <c r="F25" s="38"/>
      <c r="G25" s="1"/>
      <c r="H25" s="1"/>
      <c r="I25" s="1"/>
      <c r="J25" s="1"/>
      <c r="K25" s="1"/>
      <c r="L25" s="1"/>
      <c r="M25" s="1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 t="s">
        <v>49</v>
      </c>
      <c r="E26" s="38"/>
      <c r="F26" s="38"/>
      <c r="G26" s="1"/>
      <c r="H26" s="1"/>
      <c r="I26" s="1"/>
      <c r="J26" s="1"/>
      <c r="K26" s="1"/>
      <c r="L26" s="1"/>
      <c r="M26" s="1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9"/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56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6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6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6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6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58"/>
      <c r="AI38" s="58"/>
      <c r="AJ38" s="58"/>
      <c r="AK38" s="58"/>
      <c r="AL38" s="5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58"/>
      <c r="AI39" s="58"/>
      <c r="AJ39" s="58"/>
      <c r="AK39" s="58"/>
      <c r="AL39" s="58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25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117" customWidth="1"/>
    <col min="4" max="4" width="10.5703125" style="118" customWidth="1"/>
    <col min="5" max="5" width="10.28515625" style="118" customWidth="1"/>
    <col min="6" max="6" width="0.7109375" style="37" customWidth="1"/>
    <col min="7" max="11" width="4.7109375" style="117" customWidth="1"/>
    <col min="12" max="12" width="6.28515625" style="117" customWidth="1"/>
    <col min="13" max="16" width="4.7109375" style="117" customWidth="1"/>
    <col min="17" max="21" width="6.7109375" style="117" customWidth="1"/>
    <col min="22" max="22" width="11" style="117" customWidth="1"/>
    <col min="23" max="23" width="24.140625" style="118" customWidth="1"/>
    <col min="24" max="24" width="9.42578125" style="117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1" t="s">
        <v>77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11" t="s">
        <v>39</v>
      </c>
      <c r="C2" s="4" t="s">
        <v>46</v>
      </c>
      <c r="D2" s="12"/>
      <c r="E2" s="12"/>
      <c r="F2" s="85"/>
      <c r="G2" s="8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64"/>
      <c r="Y2" s="83"/>
      <c r="Z2" s="83"/>
      <c r="AA2" s="83"/>
      <c r="AB2" s="83"/>
      <c r="AC2" s="83"/>
      <c r="AD2" s="83"/>
    </row>
    <row r="3" spans="1:30" x14ac:dyDescent="0.25">
      <c r="A3" s="9"/>
      <c r="B3" s="86" t="s">
        <v>76</v>
      </c>
      <c r="C3" s="23" t="s">
        <v>56</v>
      </c>
      <c r="D3" s="87" t="s">
        <v>57</v>
      </c>
      <c r="E3" s="88" t="s">
        <v>1</v>
      </c>
      <c r="F3" s="25"/>
      <c r="G3" s="89" t="s">
        <v>58</v>
      </c>
      <c r="H3" s="90" t="s">
        <v>59</v>
      </c>
      <c r="I3" s="90" t="s">
        <v>31</v>
      </c>
      <c r="J3" s="18" t="s">
        <v>60</v>
      </c>
      <c r="K3" s="91" t="s">
        <v>61</v>
      </c>
      <c r="L3" s="91" t="s">
        <v>62</v>
      </c>
      <c r="M3" s="89" t="s">
        <v>63</v>
      </c>
      <c r="N3" s="89" t="s">
        <v>30</v>
      </c>
      <c r="O3" s="90" t="s">
        <v>64</v>
      </c>
      <c r="P3" s="89" t="s">
        <v>59</v>
      </c>
      <c r="Q3" s="89" t="s">
        <v>3</v>
      </c>
      <c r="R3" s="89">
        <v>1</v>
      </c>
      <c r="S3" s="89">
        <v>2</v>
      </c>
      <c r="T3" s="89">
        <v>3</v>
      </c>
      <c r="U3" s="89" t="s">
        <v>65</v>
      </c>
      <c r="V3" s="18" t="s">
        <v>21</v>
      </c>
      <c r="W3" s="17" t="s">
        <v>66</v>
      </c>
      <c r="X3" s="17" t="s">
        <v>67</v>
      </c>
      <c r="Y3" s="83"/>
      <c r="Z3" s="83"/>
      <c r="AA3" s="83"/>
      <c r="AB3" s="83"/>
      <c r="AC3" s="83"/>
      <c r="AD3" s="83"/>
    </row>
    <row r="4" spans="1:30" x14ac:dyDescent="0.25">
      <c r="A4" s="120"/>
      <c r="B4" s="92" t="s">
        <v>70</v>
      </c>
      <c r="C4" s="122" t="s">
        <v>71</v>
      </c>
      <c r="D4" s="92" t="s">
        <v>68</v>
      </c>
      <c r="E4" s="123" t="s">
        <v>35</v>
      </c>
      <c r="F4" s="142"/>
      <c r="G4" s="94">
        <v>1</v>
      </c>
      <c r="H4" s="95"/>
      <c r="I4" s="95"/>
      <c r="J4" s="96" t="s">
        <v>72</v>
      </c>
      <c r="K4" s="96">
        <v>9</v>
      </c>
      <c r="L4" s="96"/>
      <c r="M4" s="96">
        <v>1</v>
      </c>
      <c r="N4" s="94"/>
      <c r="O4" s="95"/>
      <c r="P4" s="94"/>
      <c r="Q4" s="125" t="s">
        <v>82</v>
      </c>
      <c r="R4" s="125" t="s">
        <v>83</v>
      </c>
      <c r="S4" s="125" t="s">
        <v>84</v>
      </c>
      <c r="T4" s="125" t="s">
        <v>84</v>
      </c>
      <c r="U4" s="125" t="s">
        <v>84</v>
      </c>
      <c r="V4" s="97">
        <v>0.33333333333333331</v>
      </c>
      <c r="W4" s="93" t="s">
        <v>73</v>
      </c>
      <c r="X4" s="98" t="s">
        <v>74</v>
      </c>
      <c r="Y4" s="83"/>
      <c r="Z4" s="83"/>
      <c r="AA4" s="83"/>
      <c r="AB4" s="83"/>
      <c r="AC4" s="83"/>
      <c r="AD4" s="83"/>
    </row>
    <row r="5" spans="1:30" x14ac:dyDescent="0.25">
      <c r="A5" s="24"/>
      <c r="B5" s="99" t="s">
        <v>69</v>
      </c>
      <c r="C5" s="100" t="s">
        <v>75</v>
      </c>
      <c r="D5" s="101"/>
      <c r="E5" s="102"/>
      <c r="F5" s="103"/>
      <c r="G5" s="104"/>
      <c r="H5" s="104"/>
      <c r="I5" s="104"/>
      <c r="J5" s="105"/>
      <c r="K5" s="105"/>
      <c r="L5" s="105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/>
      <c r="X5" s="106"/>
      <c r="Y5" s="83"/>
      <c r="Z5" s="83"/>
      <c r="AA5" s="83"/>
      <c r="AB5" s="83"/>
      <c r="AC5" s="83"/>
      <c r="AD5" s="83"/>
    </row>
    <row r="6" spans="1:30" x14ac:dyDescent="0.25">
      <c r="A6" s="24"/>
      <c r="B6" s="107"/>
      <c r="C6" s="108"/>
      <c r="D6" s="108"/>
      <c r="E6" s="109"/>
      <c r="F6" s="109"/>
      <c r="G6" s="110"/>
      <c r="H6" s="111"/>
      <c r="I6" s="109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  <c r="Y6" s="83"/>
      <c r="Z6" s="83"/>
      <c r="AA6" s="83"/>
      <c r="AB6" s="83"/>
      <c r="AC6" s="83"/>
      <c r="AD6" s="83"/>
    </row>
    <row r="7" spans="1:30" x14ac:dyDescent="0.25">
      <c r="A7" s="9"/>
      <c r="B7" s="86" t="s">
        <v>78</v>
      </c>
      <c r="C7" s="23" t="s">
        <v>56</v>
      </c>
      <c r="D7" s="87" t="s">
        <v>57</v>
      </c>
      <c r="E7" s="88" t="s">
        <v>1</v>
      </c>
      <c r="F7" s="25"/>
      <c r="G7" s="89" t="s">
        <v>58</v>
      </c>
      <c r="H7" s="90" t="s">
        <v>59</v>
      </c>
      <c r="I7" s="90" t="s">
        <v>31</v>
      </c>
      <c r="J7" s="18" t="s">
        <v>60</v>
      </c>
      <c r="K7" s="91" t="s">
        <v>61</v>
      </c>
      <c r="L7" s="91" t="s">
        <v>62</v>
      </c>
      <c r="M7" s="89" t="s">
        <v>63</v>
      </c>
      <c r="N7" s="89" t="s">
        <v>30</v>
      </c>
      <c r="O7" s="90" t="s">
        <v>64</v>
      </c>
      <c r="P7" s="89" t="s">
        <v>59</v>
      </c>
      <c r="Q7" s="89" t="s">
        <v>3</v>
      </c>
      <c r="R7" s="89">
        <v>1</v>
      </c>
      <c r="S7" s="89">
        <v>2</v>
      </c>
      <c r="T7" s="89">
        <v>3</v>
      </c>
      <c r="U7" s="89" t="s">
        <v>65</v>
      </c>
      <c r="V7" s="18" t="s">
        <v>21</v>
      </c>
      <c r="W7" s="17" t="s">
        <v>66</v>
      </c>
      <c r="X7" s="17" t="s">
        <v>67</v>
      </c>
      <c r="Y7" s="83"/>
      <c r="Z7" s="83"/>
      <c r="AA7" s="83"/>
      <c r="AB7" s="83"/>
      <c r="AC7" s="83"/>
      <c r="AD7" s="83"/>
    </row>
    <row r="8" spans="1:30" x14ac:dyDescent="0.25">
      <c r="A8" s="24"/>
      <c r="B8" s="126" t="s">
        <v>79</v>
      </c>
      <c r="C8" s="127" t="s">
        <v>80</v>
      </c>
      <c r="D8" s="126" t="s">
        <v>68</v>
      </c>
      <c r="E8" s="128" t="s">
        <v>35</v>
      </c>
      <c r="F8" s="124"/>
      <c r="G8" s="129"/>
      <c r="H8" s="130"/>
      <c r="I8" s="129">
        <v>1</v>
      </c>
      <c r="J8" s="131"/>
      <c r="K8" s="131"/>
      <c r="L8" s="131"/>
      <c r="M8" s="131">
        <v>1</v>
      </c>
      <c r="N8" s="129"/>
      <c r="O8" s="130"/>
      <c r="P8" s="129"/>
      <c r="Q8" s="132"/>
      <c r="R8" s="132"/>
      <c r="S8" s="132"/>
      <c r="T8" s="132"/>
      <c r="U8" s="132"/>
      <c r="V8" s="133"/>
      <c r="W8" s="134" t="s">
        <v>81</v>
      </c>
      <c r="X8" s="129">
        <v>160</v>
      </c>
      <c r="Y8" s="83"/>
      <c r="Z8" s="83"/>
      <c r="AA8" s="83"/>
      <c r="AB8" s="83"/>
      <c r="AC8" s="83"/>
      <c r="AD8" s="83"/>
    </row>
    <row r="9" spans="1:30" x14ac:dyDescent="0.25">
      <c r="A9" s="24"/>
      <c r="B9" s="135"/>
      <c r="C9" s="136"/>
      <c r="D9" s="137"/>
      <c r="E9" s="138"/>
      <c r="F9" s="139"/>
      <c r="G9" s="136"/>
      <c r="H9" s="136"/>
      <c r="I9" s="136"/>
      <c r="J9" s="140"/>
      <c r="K9" s="140"/>
      <c r="L9" s="140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7"/>
      <c r="X9" s="141"/>
      <c r="Y9" s="83"/>
      <c r="Z9" s="83"/>
      <c r="AA9" s="83"/>
      <c r="AB9" s="83"/>
      <c r="AC9" s="83"/>
      <c r="AD9" s="83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83"/>
      <c r="Z34" s="83"/>
      <c r="AA34" s="83"/>
      <c r="AB34" s="83"/>
      <c r="AC34" s="83"/>
      <c r="AD34" s="83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83"/>
      <c r="Z35" s="83"/>
      <c r="AA35" s="83"/>
      <c r="AB35" s="83"/>
      <c r="AC35" s="83"/>
      <c r="AD35" s="83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83"/>
      <c r="Z36" s="83"/>
      <c r="AA36" s="83"/>
      <c r="AB36" s="83"/>
      <c r="AC36" s="83"/>
      <c r="AD36" s="83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83"/>
      <c r="Z37" s="83"/>
      <c r="AA37" s="83"/>
      <c r="AB37" s="83"/>
      <c r="AC37" s="83"/>
      <c r="AD37" s="83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83"/>
      <c r="Z38" s="83"/>
      <c r="AA38" s="83"/>
      <c r="AB38" s="83"/>
      <c r="AC38" s="83"/>
      <c r="AD38" s="83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83"/>
      <c r="Z39" s="83"/>
      <c r="AA39" s="83"/>
      <c r="AB39" s="83"/>
      <c r="AC39" s="83"/>
      <c r="AD39" s="83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83"/>
      <c r="Z40" s="83"/>
      <c r="AA40" s="83"/>
      <c r="AB40" s="83"/>
      <c r="AC40" s="83"/>
      <c r="AD40" s="83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83"/>
      <c r="Z41" s="83"/>
      <c r="AA41" s="83"/>
      <c r="AB41" s="83"/>
      <c r="AC41" s="83"/>
      <c r="AD41" s="83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83"/>
      <c r="Z42" s="83"/>
      <c r="AA42" s="83"/>
      <c r="AB42" s="83"/>
      <c r="AC42" s="83"/>
      <c r="AD42" s="83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83"/>
      <c r="Z43" s="83"/>
      <c r="AA43" s="83"/>
      <c r="AB43" s="83"/>
      <c r="AC43" s="83"/>
      <c r="AD43" s="83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83"/>
      <c r="Z44" s="83"/>
      <c r="AA44" s="83"/>
      <c r="AB44" s="83"/>
      <c r="AC44" s="83"/>
      <c r="AD44" s="83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83"/>
      <c r="Z45" s="83"/>
      <c r="AA45" s="83"/>
      <c r="AB45" s="83"/>
      <c r="AC45" s="83"/>
      <c r="AD45" s="83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83"/>
      <c r="Z46" s="83"/>
      <c r="AA46" s="83"/>
      <c r="AB46" s="83"/>
      <c r="AC46" s="83"/>
      <c r="AD46" s="83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83"/>
      <c r="Z47" s="83"/>
      <c r="AA47" s="83"/>
      <c r="AB47" s="83"/>
      <c r="AC47" s="83"/>
      <c r="AD47" s="83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83"/>
      <c r="Z48" s="83"/>
      <c r="AA48" s="83"/>
      <c r="AB48" s="83"/>
      <c r="AC48" s="83"/>
      <c r="AD48" s="83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83"/>
      <c r="Z49" s="83"/>
      <c r="AA49" s="83"/>
      <c r="AB49" s="83"/>
      <c r="AC49" s="83"/>
      <c r="AD49" s="83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83"/>
      <c r="Z50" s="83"/>
      <c r="AA50" s="83"/>
      <c r="AB50" s="83"/>
      <c r="AC50" s="83"/>
      <c r="AD50" s="83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83"/>
      <c r="Z51" s="83"/>
      <c r="AA51" s="83"/>
      <c r="AB51" s="83"/>
      <c r="AC51" s="83"/>
      <c r="AD51" s="83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83"/>
      <c r="Z52" s="83"/>
      <c r="AA52" s="83"/>
      <c r="AB52" s="83"/>
      <c r="AC52" s="83"/>
      <c r="AD52" s="83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83"/>
      <c r="Z53" s="83"/>
      <c r="AA53" s="83"/>
      <c r="AB53" s="83"/>
      <c r="AC53" s="83"/>
      <c r="AD53" s="83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83"/>
      <c r="Z54" s="83"/>
      <c r="AA54" s="83"/>
      <c r="AB54" s="83"/>
      <c r="AC54" s="83"/>
      <c r="AD54" s="83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83"/>
      <c r="Z55" s="83"/>
      <c r="AA55" s="83"/>
      <c r="AB55" s="83"/>
      <c r="AC55" s="83"/>
      <c r="AD55" s="83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83"/>
      <c r="Z56" s="83"/>
      <c r="AA56" s="83"/>
      <c r="AB56" s="83"/>
      <c r="AC56" s="83"/>
      <c r="AD56" s="83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83"/>
      <c r="Z57" s="83"/>
      <c r="AA57" s="83"/>
      <c r="AB57" s="83"/>
      <c r="AC57" s="83"/>
      <c r="AD57" s="83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83"/>
      <c r="Z58" s="83"/>
      <c r="AA58" s="83"/>
      <c r="AB58" s="83"/>
      <c r="AC58" s="83"/>
      <c r="AD58" s="83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83"/>
      <c r="Z59" s="83"/>
      <c r="AA59" s="83"/>
      <c r="AB59" s="83"/>
      <c r="AC59" s="83"/>
      <c r="AD59" s="83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83"/>
      <c r="Z60" s="83"/>
      <c r="AA60" s="83"/>
      <c r="AB60" s="83"/>
      <c r="AC60" s="83"/>
      <c r="AD60" s="83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83"/>
      <c r="Z61" s="83"/>
      <c r="AA61" s="83"/>
      <c r="AB61" s="83"/>
      <c r="AC61" s="83"/>
      <c r="AD61" s="83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83"/>
      <c r="Z62" s="83"/>
      <c r="AA62" s="83"/>
      <c r="AB62" s="83"/>
      <c r="AC62" s="83"/>
      <c r="AD62" s="83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83"/>
      <c r="Z63" s="83"/>
      <c r="AA63" s="83"/>
      <c r="AB63" s="83"/>
      <c r="AC63" s="83"/>
      <c r="AD63" s="83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83"/>
      <c r="Z64" s="83"/>
      <c r="AA64" s="83"/>
      <c r="AB64" s="83"/>
      <c r="AC64" s="83"/>
      <c r="AD64" s="83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83"/>
      <c r="Z65" s="83"/>
      <c r="AA65" s="83"/>
      <c r="AB65" s="83"/>
      <c r="AC65" s="83"/>
      <c r="AD65" s="83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83"/>
      <c r="Z66" s="83"/>
      <c r="AA66" s="83"/>
      <c r="AB66" s="83"/>
      <c r="AC66" s="83"/>
      <c r="AD66" s="83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83"/>
      <c r="Z67" s="83"/>
      <c r="AA67" s="83"/>
      <c r="AB67" s="83"/>
      <c r="AC67" s="83"/>
      <c r="AD67" s="83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83"/>
      <c r="Z68" s="83"/>
      <c r="AA68" s="83"/>
      <c r="AB68" s="83"/>
      <c r="AC68" s="83"/>
      <c r="AD68" s="83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83"/>
      <c r="Z69" s="83"/>
      <c r="AA69" s="83"/>
      <c r="AB69" s="83"/>
      <c r="AC69" s="83"/>
      <c r="AD69" s="83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83"/>
      <c r="Z70" s="83"/>
      <c r="AA70" s="83"/>
      <c r="AB70" s="83"/>
      <c r="AC70" s="83"/>
      <c r="AD70" s="83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83"/>
      <c r="Z71" s="83"/>
      <c r="AA71" s="83"/>
      <c r="AB71" s="83"/>
      <c r="AC71" s="83"/>
      <c r="AD71" s="83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83"/>
      <c r="Z72" s="83"/>
      <c r="AA72" s="83"/>
      <c r="AB72" s="83"/>
      <c r="AC72" s="83"/>
      <c r="AD72" s="83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83"/>
      <c r="Z73" s="83"/>
      <c r="AA73" s="83"/>
      <c r="AB73" s="83"/>
      <c r="AC73" s="83"/>
      <c r="AD73" s="83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83"/>
      <c r="Z74" s="83"/>
      <c r="AA74" s="83"/>
      <c r="AB74" s="83"/>
      <c r="AC74" s="83"/>
      <c r="AD74" s="83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83"/>
      <c r="Z75" s="83"/>
      <c r="AA75" s="83"/>
      <c r="AB75" s="83"/>
      <c r="AC75" s="83"/>
      <c r="AD75" s="83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83"/>
      <c r="Z76" s="83"/>
      <c r="AA76" s="83"/>
      <c r="AB76" s="83"/>
      <c r="AC76" s="83"/>
      <c r="AD76" s="83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83"/>
      <c r="Z77" s="83"/>
      <c r="AA77" s="83"/>
      <c r="AB77" s="83"/>
      <c r="AC77" s="83"/>
      <c r="AD77" s="83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83"/>
      <c r="Z78" s="83"/>
      <c r="AA78" s="83"/>
      <c r="AB78" s="83"/>
      <c r="AC78" s="83"/>
      <c r="AD78" s="83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83"/>
      <c r="Z79" s="83"/>
      <c r="AA79" s="83"/>
      <c r="AB79" s="83"/>
      <c r="AC79" s="83"/>
      <c r="AD79" s="83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83"/>
      <c r="Z80" s="83"/>
      <c r="AA80" s="83"/>
      <c r="AB80" s="83"/>
      <c r="AC80" s="83"/>
      <c r="AD80" s="83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83"/>
      <c r="Z81" s="83"/>
      <c r="AA81" s="83"/>
      <c r="AB81" s="83"/>
      <c r="AC81" s="83"/>
      <c r="AD81" s="83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83"/>
      <c r="Z82" s="83"/>
      <c r="AA82" s="83"/>
      <c r="AB82" s="83"/>
      <c r="AC82" s="83"/>
      <c r="AD82" s="83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83"/>
      <c r="Z83" s="83"/>
      <c r="AA83" s="83"/>
      <c r="AB83" s="83"/>
      <c r="AC83" s="83"/>
      <c r="AD83" s="83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83"/>
      <c r="Z84" s="83"/>
      <c r="AA84" s="83"/>
      <c r="AB84" s="83"/>
      <c r="AC84" s="83"/>
      <c r="AD84" s="83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83"/>
      <c r="Z85" s="83"/>
      <c r="AA85" s="83"/>
      <c r="AB85" s="83"/>
      <c r="AC85" s="83"/>
      <c r="AD85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2019-01-22T06:53:29Z</dcterms:modified>
</cp:coreProperties>
</file>