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1" i="1" l="1"/>
  <c r="N20" i="1"/>
  <c r="O21" i="1"/>
  <c r="T14" i="1" l="1"/>
  <c r="T13" i="1"/>
  <c r="T12" i="1"/>
  <c r="O13" i="1" l="1"/>
  <c r="O12" i="1"/>
  <c r="O11" i="1"/>
  <c r="O10" i="1"/>
  <c r="O9" i="1"/>
  <c r="O8" i="1"/>
  <c r="O7" i="1"/>
  <c r="O6" i="1"/>
  <c r="O14" i="1"/>
  <c r="O18" i="1" s="1"/>
  <c r="AJ14" i="1"/>
  <c r="AI14" i="1"/>
  <c r="AH14" i="1"/>
  <c r="AG14" i="1"/>
  <c r="AF14" i="1"/>
  <c r="AE14" i="1"/>
  <c r="AD14" i="1"/>
  <c r="I20" i="1"/>
  <c r="AC14" i="1"/>
  <c r="H20" i="1"/>
  <c r="AB14" i="1"/>
  <c r="G20" i="1"/>
  <c r="AA14" i="1"/>
  <c r="F20" i="1"/>
  <c r="Z14" i="1"/>
  <c r="E20" i="1" s="1"/>
  <c r="Y14" i="1"/>
  <c r="X14" i="1"/>
  <c r="W14" i="1"/>
  <c r="V14" i="1"/>
  <c r="U14" i="1"/>
  <c r="M14" i="1"/>
  <c r="L14" i="1"/>
  <c r="K14" i="1"/>
  <c r="J14" i="1"/>
  <c r="I14" i="1"/>
  <c r="H14" i="1"/>
  <c r="H18" i="1"/>
  <c r="G14" i="1"/>
  <c r="G18" i="1"/>
  <c r="F14" i="1"/>
  <c r="E14" i="1"/>
  <c r="E18" i="1" s="1"/>
  <c r="I18" i="1"/>
  <c r="F18" i="1"/>
  <c r="F21" i="1" s="1"/>
  <c r="N14" i="1"/>
  <c r="N18" i="1" s="1"/>
  <c r="D15" i="1"/>
  <c r="H21" i="1"/>
  <c r="G21" i="1"/>
  <c r="I21" i="1"/>
  <c r="L18" i="1" l="1"/>
  <c r="K18" i="1"/>
  <c r="E21" i="1"/>
  <c r="M18" i="1"/>
  <c r="K20" i="1"/>
  <c r="L20" i="1"/>
  <c r="M20" i="1"/>
  <c r="M21" i="1" l="1"/>
  <c r="L21" i="1"/>
  <c r="K21" i="1"/>
</calcChain>
</file>

<file path=xl/sharedStrings.xml><?xml version="1.0" encoding="utf-8"?>
<sst xmlns="http://schemas.openxmlformats.org/spreadsheetml/2006/main" count="140" uniqueCount="89">
  <si>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</si>
  <si>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</si>
  <si>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</si>
  <si>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</si>
  <si>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</si>
  <si>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</si>
  <si>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</si>
  <si>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</si>
  <si>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</si>
  <si>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</si>
  <si>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</si>
  <si>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</si>
  <si>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</si>
  <si>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</si>
  <si>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</si>
  <si>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</si>
  <si>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</si>
  <si>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</si>
  <si>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</si>
  <si>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</si>
  <si>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</si>
  <si>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</si>
  <si>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</si>
  <si>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</si>
  <si>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</si>
  <si>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</si>
  <si>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</si>
  <si>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</si>
  <si>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</si>
  <si>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</si>
  <si>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</si>
  <si>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</si>
  <si>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</si>
  <si>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</si>
  <si>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</si>
  <si>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</si>
  <si>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</si>
  <si>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</si>
  <si>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</si>
  <si>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</si>
  <si>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</si>
  <si>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SMJ</t>
  </si>
  <si>
    <t>YJ</t>
  </si>
  <si>
    <t>YPJ</t>
  </si>
  <si>
    <t>Sonja Jaskari</t>
  </si>
  <si>
    <t>Manse PP</t>
  </si>
  <si>
    <t>10.</t>
  </si>
  <si>
    <t>11.</t>
  </si>
  <si>
    <t>6.</t>
  </si>
  <si>
    <t>9.</t>
  </si>
  <si>
    <t>12.</t>
  </si>
  <si>
    <t>11.12.1974</t>
  </si>
  <si>
    <t>karsintasarja</t>
  </si>
  <si>
    <t>08.05. 1994  Tahko - SMJ  1-0  (1-1, 6-1)</t>
  </si>
  <si>
    <t xml:space="preserve">  19 v   4 kk 27 pv</t>
  </si>
  <si>
    <t>11.05. 1994  SMJ - Virkiä  0-1  (4-6, 2-2)</t>
  </si>
  <si>
    <t xml:space="preserve">  19 v   5 kk   0 pv</t>
  </si>
  <si>
    <t>2.  ottelu</t>
  </si>
  <si>
    <t>play off</t>
  </si>
  <si>
    <t>7.  ottelu</t>
  </si>
  <si>
    <t>29.05. 1994  SMJ - Roihu  1-0  (6-4, 1-1)</t>
  </si>
  <si>
    <t>SMJ = Seinäjoen Maila-Jussit  (1932)</t>
  </si>
  <si>
    <t xml:space="preserve">  19 v   5 kk 18 pv</t>
  </si>
  <si>
    <t>YJ = Ylihärmän Junkkarit  (1908)</t>
  </si>
  <si>
    <t>Manse PP = Mansen Pesäpallo  (1978)</t>
  </si>
  <si>
    <t>YPJ = Ylihärmän Pesis-Junkkarit  (1996)</t>
  </si>
  <si>
    <t>superpesiskarsinta</t>
  </si>
  <si>
    <t>L+T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</si>
  <si>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</si>
  <si>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</si>
  <si>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</si>
  <si>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</si>
  <si>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</si>
  <si>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</si>
  <si>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</si>
  <si>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</si>
  <si>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</si>
  <si>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</si>
  <si>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</si>
  <si>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</si>
  <si>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</si>
  <si>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</si>
  <si>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</si>
  <si>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</si>
  <si>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</si>
  <si>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 xml:space="preserve">  8-7</t>
  </si>
  <si>
    <t>Jukka Pajala</t>
  </si>
  <si>
    <t>jok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</si>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</sst>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1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18" width="5.7109375" style="86" customWidth="1"/>
    <col min="19" max="19" width="5.7109375" style="85" customWidth="1"/>
    <col min="20" max="20" width="0.7109375" style="37" customWidth="1"/>
    <col min="21" max="28" width="5.7109375" style="81" customWidth="1"/>
    <col min="29" max="32" width="5.7109375" style="26" customWidth="1"/>
    <col min="33" max="33" width="6.28515625" style="82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44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67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87">
        <v>1992</v>
      </c>
      <c r="C4" s="87"/>
      <c r="D4" s="88" t="s">
        <v>41</v>
      </c>
      <c r="E4" s="87"/>
      <c r="F4" s="89" t="s">
        <v>68</v>
      </c>
      <c r="G4" s="90"/>
      <c r="H4" s="91"/>
      <c r="I4" s="87"/>
      <c r="J4" s="87"/>
      <c r="K4" s="87"/>
      <c r="L4" s="87"/>
      <c r="M4" s="87"/>
      <c r="N4" s="87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83" t="s">
        <v>66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7">
        <v>1993</v>
      </c>
      <c r="C5" s="87"/>
      <c r="D5" s="88" t="s">
        <v>41</v>
      </c>
      <c r="E5" s="87"/>
      <c r="F5" s="89" t="s">
        <v>68</v>
      </c>
      <c r="G5" s="90"/>
      <c r="H5" s="91"/>
      <c r="I5" s="87"/>
      <c r="J5" s="87"/>
      <c r="K5" s="87"/>
      <c r="L5" s="87"/>
      <c r="M5" s="87"/>
      <c r="N5" s="87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1994</v>
      </c>
      <c r="C6" s="27" t="s">
        <v>46</v>
      </c>
      <c r="D6" s="28" t="s">
        <v>41</v>
      </c>
      <c r="E6" s="27">
        <v>22</v>
      </c>
      <c r="F6" s="27">
        <v>1</v>
      </c>
      <c r="G6" s="27">
        <v>13</v>
      </c>
      <c r="H6" s="27">
        <v>11</v>
      </c>
      <c r="I6" s="27">
        <v>76</v>
      </c>
      <c r="J6" s="27">
        <v>21</v>
      </c>
      <c r="K6" s="27">
        <v>20</v>
      </c>
      <c r="L6" s="27">
        <v>21</v>
      </c>
      <c r="M6" s="27">
        <v>14</v>
      </c>
      <c r="N6" s="29">
        <v>0.49399999999999999</v>
      </c>
      <c r="O6" s="25">
        <f>PRODUCT(I6/N6)</f>
        <v>153.84615384615384</v>
      </c>
      <c r="P6" s="19"/>
      <c r="Q6" s="19"/>
      <c r="R6" s="19"/>
      <c r="S6" s="19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83" t="s">
        <v>66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1995</v>
      </c>
      <c r="C7" s="27" t="s">
        <v>47</v>
      </c>
      <c r="D7" s="28" t="s">
        <v>41</v>
      </c>
      <c r="E7" s="27">
        <v>22</v>
      </c>
      <c r="F7" s="27">
        <v>0</v>
      </c>
      <c r="G7" s="27">
        <v>16</v>
      </c>
      <c r="H7" s="27">
        <v>8</v>
      </c>
      <c r="I7" s="27">
        <v>75</v>
      </c>
      <c r="J7" s="27">
        <v>23</v>
      </c>
      <c r="K7" s="27">
        <v>17</v>
      </c>
      <c r="L7" s="27">
        <v>19</v>
      </c>
      <c r="M7" s="27">
        <v>16</v>
      </c>
      <c r="N7" s="29">
        <v>0.439</v>
      </c>
      <c r="O7" s="25">
        <f t="shared" ref="O7:O13" si="0">PRODUCT(I7/N7)</f>
        <v>170.84282460136674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83" t="s">
        <v>66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1996</v>
      </c>
      <c r="C8" s="27" t="s">
        <v>48</v>
      </c>
      <c r="D8" s="28" t="s">
        <v>42</v>
      </c>
      <c r="E8" s="27">
        <v>24</v>
      </c>
      <c r="F8" s="27">
        <v>1</v>
      </c>
      <c r="G8" s="27">
        <v>22</v>
      </c>
      <c r="H8" s="27">
        <v>14</v>
      </c>
      <c r="I8" s="27">
        <v>113</v>
      </c>
      <c r="J8" s="27">
        <v>17</v>
      </c>
      <c r="K8" s="27">
        <v>36</v>
      </c>
      <c r="L8" s="27">
        <v>37</v>
      </c>
      <c r="M8" s="27">
        <v>23</v>
      </c>
      <c r="N8" s="29">
        <v>0.57099999999999995</v>
      </c>
      <c r="O8" s="25">
        <f t="shared" si="0"/>
        <v>197.8984238178634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/>
      <c r="AK8" s="14" t="s">
        <v>58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1997</v>
      </c>
      <c r="C9" s="27" t="s">
        <v>48</v>
      </c>
      <c r="D9" s="28" t="s">
        <v>43</v>
      </c>
      <c r="E9" s="27">
        <v>19</v>
      </c>
      <c r="F9" s="27">
        <v>4</v>
      </c>
      <c r="G9" s="27">
        <v>8</v>
      </c>
      <c r="H9" s="27">
        <v>12</v>
      </c>
      <c r="I9" s="27">
        <v>76</v>
      </c>
      <c r="J9" s="27">
        <v>20</v>
      </c>
      <c r="K9" s="27">
        <v>23</v>
      </c>
      <c r="L9" s="27">
        <v>21</v>
      </c>
      <c r="M9" s="27">
        <v>12</v>
      </c>
      <c r="N9" s="29">
        <v>0.52600000000000002</v>
      </c>
      <c r="O9" s="25">
        <f t="shared" si="0"/>
        <v>144.48669201520912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 t="s">
        <v>58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1998</v>
      </c>
      <c r="C10" s="27" t="s">
        <v>49</v>
      </c>
      <c r="D10" s="28" t="s">
        <v>45</v>
      </c>
      <c r="E10" s="27">
        <v>22</v>
      </c>
      <c r="F10" s="27">
        <v>0</v>
      </c>
      <c r="G10" s="27">
        <v>16</v>
      </c>
      <c r="H10" s="27">
        <v>5</v>
      </c>
      <c r="I10" s="27">
        <v>60</v>
      </c>
      <c r="J10" s="27">
        <v>8</v>
      </c>
      <c r="K10" s="27">
        <v>11</v>
      </c>
      <c r="L10" s="27">
        <v>25</v>
      </c>
      <c r="M10" s="27">
        <v>16</v>
      </c>
      <c r="N10" s="29">
        <v>0.40500000000000003</v>
      </c>
      <c r="O10" s="25">
        <f t="shared" si="0"/>
        <v>148.14814814814815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1999</v>
      </c>
      <c r="C11" s="27" t="s">
        <v>46</v>
      </c>
      <c r="D11" s="28" t="s">
        <v>45</v>
      </c>
      <c r="E11" s="27">
        <v>22</v>
      </c>
      <c r="F11" s="27">
        <v>2</v>
      </c>
      <c r="G11" s="27">
        <v>41</v>
      </c>
      <c r="H11" s="27">
        <v>3</v>
      </c>
      <c r="I11" s="27">
        <v>85</v>
      </c>
      <c r="J11" s="27">
        <v>2</v>
      </c>
      <c r="K11" s="27">
        <v>6</v>
      </c>
      <c r="L11" s="27">
        <v>34</v>
      </c>
      <c r="M11" s="27">
        <v>43</v>
      </c>
      <c r="N11" s="29">
        <v>0.48499999999999999</v>
      </c>
      <c r="O11" s="25">
        <f t="shared" si="0"/>
        <v>175.25773195876289</v>
      </c>
      <c r="P11" s="19" t="s">
        <v>49</v>
      </c>
      <c r="Q11" s="19"/>
      <c r="R11" s="19"/>
      <c r="S11" s="19"/>
      <c r="T11" s="25"/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83" t="s">
        <v>66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2000</v>
      </c>
      <c r="C12" s="27" t="s">
        <v>47</v>
      </c>
      <c r="D12" s="28" t="s">
        <v>45</v>
      </c>
      <c r="E12" s="27">
        <v>22</v>
      </c>
      <c r="F12" s="27">
        <v>1</v>
      </c>
      <c r="G12" s="27">
        <v>21</v>
      </c>
      <c r="H12" s="27">
        <v>6</v>
      </c>
      <c r="I12" s="27">
        <v>96</v>
      </c>
      <c r="J12" s="27">
        <v>11</v>
      </c>
      <c r="K12" s="27">
        <v>25</v>
      </c>
      <c r="L12" s="27">
        <v>38</v>
      </c>
      <c r="M12" s="27">
        <v>22</v>
      </c>
      <c r="N12" s="29">
        <v>0.53</v>
      </c>
      <c r="O12" s="25">
        <f t="shared" si="0"/>
        <v>181.1320754716981</v>
      </c>
      <c r="P12" s="19"/>
      <c r="Q12" s="19"/>
      <c r="R12" s="19"/>
      <c r="S12" s="19"/>
      <c r="T12" s="25" t="e">
        <f t="shared" ref="T12:T14" si="1">PRODUCT(L12/S12)</f>
        <v>#DIV/0!</v>
      </c>
      <c r="U12" s="27"/>
      <c r="V12" s="27"/>
      <c r="W12" s="27"/>
      <c r="X12" s="27"/>
      <c r="Y12" s="27"/>
      <c r="Z12" s="30">
        <v>7</v>
      </c>
      <c r="AA12" s="30">
        <v>0</v>
      </c>
      <c r="AB12" s="30">
        <v>18</v>
      </c>
      <c r="AC12" s="30">
        <v>4</v>
      </c>
      <c r="AD12" s="30">
        <v>36</v>
      </c>
      <c r="AE12" s="27"/>
      <c r="AF12" s="27"/>
      <c r="AG12" s="27"/>
      <c r="AH12" s="27"/>
      <c r="AI12" s="27"/>
      <c r="AJ12" s="27"/>
      <c r="AK12" s="83" t="s">
        <v>52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2001</v>
      </c>
      <c r="C13" s="27" t="s">
        <v>50</v>
      </c>
      <c r="D13" s="28" t="s">
        <v>45</v>
      </c>
      <c r="E13" s="27">
        <v>24</v>
      </c>
      <c r="F13" s="27">
        <v>0</v>
      </c>
      <c r="G13" s="27">
        <v>33</v>
      </c>
      <c r="H13" s="27">
        <v>3</v>
      </c>
      <c r="I13" s="27">
        <v>93</v>
      </c>
      <c r="J13" s="27">
        <v>4</v>
      </c>
      <c r="K13" s="27">
        <v>12</v>
      </c>
      <c r="L13" s="27">
        <v>44</v>
      </c>
      <c r="M13" s="27">
        <v>33</v>
      </c>
      <c r="N13" s="29">
        <v>0.53500000000000003</v>
      </c>
      <c r="O13" s="25">
        <f t="shared" si="0"/>
        <v>173.83177570093457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30">
        <v>7</v>
      </c>
      <c r="AA13" s="30">
        <v>0</v>
      </c>
      <c r="AB13" s="30">
        <v>20</v>
      </c>
      <c r="AC13" s="30">
        <v>1</v>
      </c>
      <c r="AD13" s="30">
        <v>26</v>
      </c>
      <c r="AE13" s="27"/>
      <c r="AF13" s="27"/>
      <c r="AG13" s="27"/>
      <c r="AH13" s="27"/>
      <c r="AI13" s="27"/>
      <c r="AJ13" s="27"/>
      <c r="AK13" s="83" t="s">
        <v>52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2">SUM(E6:E13)</f>
        <v>177</v>
      </c>
      <c r="F14" s="19">
        <f t="shared" si="2"/>
        <v>9</v>
      </c>
      <c r="G14" s="19">
        <f t="shared" si="2"/>
        <v>170</v>
      </c>
      <c r="H14" s="19">
        <f t="shared" si="2"/>
        <v>62</v>
      </c>
      <c r="I14" s="19">
        <f t="shared" si="2"/>
        <v>674</v>
      </c>
      <c r="J14" s="19">
        <f t="shared" si="2"/>
        <v>106</v>
      </c>
      <c r="K14" s="19">
        <f t="shared" si="2"/>
        <v>150</v>
      </c>
      <c r="L14" s="19">
        <f t="shared" si="2"/>
        <v>239</v>
      </c>
      <c r="M14" s="19">
        <f t="shared" si="2"/>
        <v>179</v>
      </c>
      <c r="N14" s="31">
        <f>PRODUCT(I14/O14)</f>
        <v>0.50094993725910453</v>
      </c>
      <c r="O14" s="32">
        <f t="shared" ref="O14:AJ14" si="3">SUM(O6:O13)</f>
        <v>1345.4438255601367</v>
      </c>
      <c r="P14" s="19"/>
      <c r="Q14" s="19"/>
      <c r="R14" s="19"/>
      <c r="S14" s="19"/>
      <c r="T14" s="25" t="e">
        <f t="shared" si="1"/>
        <v>#DIV/0!</v>
      </c>
      <c r="U14" s="19">
        <f t="shared" si="3"/>
        <v>0</v>
      </c>
      <c r="V14" s="19">
        <f t="shared" si="3"/>
        <v>0</v>
      </c>
      <c r="W14" s="19">
        <f t="shared" si="3"/>
        <v>0</v>
      </c>
      <c r="X14" s="19">
        <f t="shared" si="3"/>
        <v>0</v>
      </c>
      <c r="Y14" s="19">
        <f t="shared" si="3"/>
        <v>0</v>
      </c>
      <c r="Z14" s="19">
        <f t="shared" si="3"/>
        <v>14</v>
      </c>
      <c r="AA14" s="19">
        <f t="shared" si="3"/>
        <v>0</v>
      </c>
      <c r="AB14" s="19">
        <f t="shared" si="3"/>
        <v>38</v>
      </c>
      <c r="AC14" s="19">
        <f t="shared" si="3"/>
        <v>5</v>
      </c>
      <c r="AD14" s="19">
        <f t="shared" si="3"/>
        <v>62</v>
      </c>
      <c r="AE14" s="19">
        <f t="shared" si="3"/>
        <v>0</v>
      </c>
      <c r="AF14" s="19">
        <f t="shared" si="3"/>
        <v>0</v>
      </c>
      <c r="AG14" s="19">
        <f t="shared" si="3"/>
        <v>0</v>
      </c>
      <c r="AH14" s="19">
        <f t="shared" si="3"/>
        <v>0</v>
      </c>
      <c r="AI14" s="19">
        <f t="shared" si="3"/>
        <v>0</v>
      </c>
      <c r="AJ14" s="19">
        <f t="shared" si="3"/>
        <v>0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8" t="s">
        <v>2</v>
      </c>
      <c r="C15" s="33"/>
      <c r="D15" s="34">
        <f>SUM(F14:H14)+((I14-F14-G14)/3)+(E14/3)+(AE14*25)+(AF14*25)+(AG14*10)+(AH14*25)+(AI14*20)+(AJ14*15)</f>
        <v>465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5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5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42"/>
      <c r="AC17" s="42"/>
      <c r="AD17" s="13"/>
      <c r="AE17" s="13"/>
      <c r="AF17" s="13"/>
      <c r="AG17" s="12"/>
      <c r="AH17" s="13"/>
      <c r="AI17" s="13"/>
      <c r="AJ17" s="13"/>
      <c r="AK17" s="4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4"/>
      <c r="E18" s="27">
        <f>PRODUCT(E14)</f>
        <v>177</v>
      </c>
      <c r="F18" s="27">
        <f>PRODUCT(F14)</f>
        <v>9</v>
      </c>
      <c r="G18" s="27">
        <f>PRODUCT(G14)</f>
        <v>170</v>
      </c>
      <c r="H18" s="27">
        <f>PRODUCT(H14)</f>
        <v>62</v>
      </c>
      <c r="I18" s="27">
        <f>PRODUCT(I14)</f>
        <v>674</v>
      </c>
      <c r="J18" s="1"/>
      <c r="K18" s="45">
        <f>PRODUCT((F18+G18)/E18)</f>
        <v>1.0112994350282485</v>
      </c>
      <c r="L18" s="45">
        <f>PRODUCT(H18/E18)</f>
        <v>0.35028248587570621</v>
      </c>
      <c r="M18" s="45">
        <f>PRODUCT(I18/E18)</f>
        <v>3.8079096045197742</v>
      </c>
      <c r="N18" s="29">
        <f>PRODUCT(N14)</f>
        <v>0.50094993725910453</v>
      </c>
      <c r="O18" s="25">
        <f>PRODUCT(O14)</f>
        <v>1345.4438255601367</v>
      </c>
      <c r="P18" s="46" t="s">
        <v>34</v>
      </c>
      <c r="Q18" s="47"/>
      <c r="R18" s="47"/>
      <c r="S18" s="48" t="s">
        <v>53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50" t="s">
        <v>39</v>
      </c>
      <c r="AE18" s="48"/>
      <c r="AF18" s="48" t="s">
        <v>54</v>
      </c>
      <c r="AG18" s="49"/>
      <c r="AH18" s="48"/>
      <c r="AI18" s="48"/>
      <c r="AJ18" s="50"/>
      <c r="AK18" s="5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>
        <v>0</v>
      </c>
      <c r="P19" s="56" t="s">
        <v>35</v>
      </c>
      <c r="Q19" s="57"/>
      <c r="R19" s="57"/>
      <c r="S19" s="58" t="s">
        <v>53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60" t="s">
        <v>39</v>
      </c>
      <c r="AE19" s="58"/>
      <c r="AF19" s="58" t="s">
        <v>54</v>
      </c>
      <c r="AG19" s="59"/>
      <c r="AH19" s="58"/>
      <c r="AI19" s="58"/>
      <c r="AJ19" s="60"/>
      <c r="AK19" s="6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2" t="s">
        <v>19</v>
      </c>
      <c r="C20" s="63"/>
      <c r="D20" s="64"/>
      <c r="E20" s="30">
        <f>PRODUCT(Z14)</f>
        <v>14</v>
      </c>
      <c r="F20" s="30">
        <f>PRODUCT(AA14)</f>
        <v>0</v>
      </c>
      <c r="G20" s="30">
        <f>PRODUCT(AB14)</f>
        <v>38</v>
      </c>
      <c r="H20" s="30">
        <f>PRODUCT(AC14)</f>
        <v>5</v>
      </c>
      <c r="I20" s="30">
        <f>PRODUCT(AD14)</f>
        <v>62</v>
      </c>
      <c r="J20" s="1"/>
      <c r="K20" s="65">
        <f>PRODUCT((F20+G20)/E20)</f>
        <v>2.7142857142857144</v>
      </c>
      <c r="L20" s="65">
        <f>PRODUCT(H20/E20)</f>
        <v>0.35714285714285715</v>
      </c>
      <c r="M20" s="65">
        <f>PRODUCT(I20/E20)</f>
        <v>4.4285714285714288</v>
      </c>
      <c r="N20" s="66">
        <f t="shared" ref="N20:N21" si="4">PRODUCT(I20/O20)</f>
        <v>0.51239669421487599</v>
      </c>
      <c r="O20" s="25">
        <v>121</v>
      </c>
      <c r="P20" s="56" t="s">
        <v>36</v>
      </c>
      <c r="Q20" s="57"/>
      <c r="R20" s="57"/>
      <c r="S20" s="58" t="s">
        <v>55</v>
      </c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60" t="s">
        <v>57</v>
      </c>
      <c r="AE20" s="58"/>
      <c r="AF20" s="58" t="s">
        <v>56</v>
      </c>
      <c r="AG20" s="59"/>
      <c r="AH20" s="58"/>
      <c r="AI20" s="58"/>
      <c r="AJ20" s="60"/>
      <c r="AK20" s="6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7" t="s">
        <v>20</v>
      </c>
      <c r="C21" s="68"/>
      <c r="D21" s="69"/>
      <c r="E21" s="19">
        <f>SUM(E18:E20)</f>
        <v>191</v>
      </c>
      <c r="F21" s="19">
        <f>SUM(F18:F20)</f>
        <v>9</v>
      </c>
      <c r="G21" s="19">
        <f>SUM(G18:G20)</f>
        <v>208</v>
      </c>
      <c r="H21" s="19">
        <f>SUM(H18:H20)</f>
        <v>67</v>
      </c>
      <c r="I21" s="19">
        <f>SUM(I18:I20)</f>
        <v>736</v>
      </c>
      <c r="J21" s="1"/>
      <c r="K21" s="70">
        <f>PRODUCT((F21+G21)/E21)</f>
        <v>1.1361256544502618</v>
      </c>
      <c r="L21" s="70">
        <f>PRODUCT(H21/E21)</f>
        <v>0.35078534031413611</v>
      </c>
      <c r="M21" s="70">
        <f>PRODUCT(I21/E21)</f>
        <v>3.8534031413612566</v>
      </c>
      <c r="N21" s="31">
        <f t="shared" si="4"/>
        <v>0.50189443821270852</v>
      </c>
      <c r="O21" s="25">
        <f>SUM(O18:O20)</f>
        <v>1466.4438255601367</v>
      </c>
      <c r="P21" s="71" t="s">
        <v>37</v>
      </c>
      <c r="Q21" s="72"/>
      <c r="R21" s="72"/>
      <c r="S21" s="73" t="s">
        <v>60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5" t="s">
        <v>59</v>
      </c>
      <c r="AE21" s="73"/>
      <c r="AF21" s="73" t="s">
        <v>62</v>
      </c>
      <c r="AG21" s="74"/>
      <c r="AH21" s="73"/>
      <c r="AI21" s="73"/>
      <c r="AJ21" s="75"/>
      <c r="AK21" s="76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5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40</v>
      </c>
      <c r="C23" s="1"/>
      <c r="D23" s="1" t="s">
        <v>61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63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5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65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5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64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1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1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77"/>
      <c r="AB32" s="1"/>
      <c r="AC32" s="25"/>
      <c r="AD32" s="25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77"/>
      <c r="AB33" s="1"/>
      <c r="AC33" s="1"/>
      <c r="AD33" s="1"/>
      <c r="AE33" s="1"/>
      <c r="AF33" s="1"/>
      <c r="AG33" s="25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35"/>
      <c r="O34" s="25"/>
      <c r="P34" s="25"/>
      <c r="Q34" s="25"/>
      <c r="R34" s="25"/>
      <c r="S34" s="25"/>
      <c r="T34" s="25"/>
      <c r="U34" s="1"/>
      <c r="V34" s="38"/>
      <c r="W34" s="1"/>
      <c r="X34" s="25"/>
      <c r="Y34" s="25"/>
      <c r="Z34" s="25"/>
      <c r="AA34" s="25"/>
      <c r="AB34" s="1"/>
      <c r="AC34" s="1"/>
      <c r="AD34" s="1"/>
      <c r="AE34" s="1"/>
      <c r="AF34" s="1"/>
      <c r="AG34" s="25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25"/>
      <c r="Q35" s="25"/>
      <c r="R35" s="25"/>
      <c r="S35" s="25"/>
      <c r="T35" s="25"/>
      <c r="U35" s="1"/>
      <c r="V35" s="38"/>
      <c r="W35" s="1"/>
      <c r="X35" s="25"/>
      <c r="Y35" s="25"/>
      <c r="Z35" s="25"/>
      <c r="AA35" s="25"/>
      <c r="AB35" s="1"/>
      <c r="AC35" s="1"/>
      <c r="AD35" s="1"/>
      <c r="AE35" s="1"/>
      <c r="AF35" s="1"/>
      <c r="AG35" s="25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7"/>
      <c r="AB36" s="1"/>
      <c r="AC36" s="1"/>
      <c r="AD36" s="1"/>
      <c r="AE36" s="1"/>
      <c r="AF36" s="1"/>
      <c r="AG36" s="25"/>
      <c r="AH36" s="1"/>
      <c r="AI36" s="1"/>
      <c r="AJ36" s="1"/>
      <c r="AK36" s="39"/>
      <c r="AL36" s="9"/>
      <c r="AM36" s="79"/>
      <c r="AN36" s="79"/>
      <c r="AO36" s="79"/>
      <c r="AP36" s="79"/>
      <c r="AQ36" s="7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7"/>
      <c r="AB37" s="1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79"/>
      <c r="AN37" s="79"/>
      <c r="AO37" s="79"/>
      <c r="AP37" s="79"/>
      <c r="AQ37" s="79"/>
    </row>
    <row r="38" spans="1:43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7"/>
      <c r="AB38" s="1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7"/>
      <c r="AB39" s="1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7"/>
      <c r="AB40" s="1"/>
      <c r="AC40" s="1"/>
      <c r="AD40" s="1"/>
      <c r="AE40" s="1"/>
      <c r="AF40" s="1"/>
      <c r="AG40" s="25"/>
      <c r="AH40" s="1"/>
      <c r="AI40" s="1"/>
      <c r="AJ40" s="1"/>
      <c r="AK40" s="39"/>
      <c r="AL40" s="9"/>
    </row>
    <row r="41" spans="1:43" ht="15" customHeight="1" x14ac:dyDescent="0.25">
      <c r="A41" s="8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25"/>
      <c r="AH41" s="1"/>
      <c r="AI41" s="1"/>
      <c r="AJ41" s="1"/>
      <c r="AK41" s="39"/>
      <c r="AL41" s="9"/>
    </row>
    <row r="42" spans="1:43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7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7"/>
      <c r="AB43" s="1"/>
      <c r="AC43" s="1"/>
      <c r="AD43" s="1"/>
      <c r="AE43" s="1"/>
      <c r="AF43" s="1"/>
      <c r="AG43" s="25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7"/>
      <c r="AB44" s="1"/>
      <c r="AC44" s="1"/>
      <c r="AD44" s="1"/>
      <c r="AE44" s="1"/>
      <c r="AF44" s="1"/>
      <c r="AG44" s="25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7"/>
      <c r="AB45" s="1"/>
      <c r="AC45" s="1"/>
      <c r="AD45" s="1"/>
      <c r="AE45" s="1"/>
      <c r="AF45" s="1"/>
      <c r="AG45" s="25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7"/>
      <c r="AB46" s="1"/>
      <c r="AC46" s="1"/>
      <c r="AD46" s="1"/>
      <c r="AE46" s="1"/>
      <c r="AF46" s="1"/>
      <c r="AG46" s="25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7"/>
      <c r="AB47" s="1"/>
      <c r="AC47" s="1"/>
      <c r="AD47" s="1"/>
      <c r="AE47" s="1"/>
      <c r="AF47" s="1"/>
      <c r="AG47" s="25"/>
      <c r="AH47" s="1"/>
      <c r="AI47" s="1"/>
      <c r="AJ47" s="1"/>
      <c r="AK47" s="39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8" customWidth="1"/>
    <col min="3" max="3" width="21.5703125" style="85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5" customWidth="1"/>
    <col min="22" max="22" width="10.85546875" style="85" customWidth="1"/>
    <col min="23" max="23" width="19.7109375" style="109" customWidth="1"/>
    <col min="24" max="24" width="9.7109375" style="85" customWidth="1"/>
    <col min="25" max="30" width="9.140625" style="110"/>
  </cols>
  <sheetData>
    <row r="1" spans="1:32" ht="18.75" x14ac:dyDescent="0.3">
      <c r="A1" s="9"/>
      <c r="B1" s="92" t="s">
        <v>69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1"/>
      <c r="Y1" s="95"/>
      <c r="Z1" s="95"/>
      <c r="AA1" s="95"/>
      <c r="AB1" s="95"/>
      <c r="AC1" s="95"/>
      <c r="AD1" s="95"/>
    </row>
    <row r="2" spans="1:32" x14ac:dyDescent="0.25">
      <c r="A2" s="9"/>
      <c r="B2" s="111" t="s">
        <v>44</v>
      </c>
      <c r="C2" s="112" t="s">
        <v>51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3"/>
      <c r="Y2" s="95"/>
      <c r="Z2" s="95"/>
      <c r="AA2" s="95"/>
      <c r="AB2" s="95"/>
      <c r="AC2" s="95"/>
      <c r="AD2" s="95"/>
    </row>
    <row r="3" spans="1:32" x14ac:dyDescent="0.25">
      <c r="A3" s="9"/>
      <c r="B3" s="98" t="s">
        <v>70</v>
      </c>
      <c r="C3" s="23" t="s">
        <v>71</v>
      </c>
      <c r="D3" s="99" t="s">
        <v>72</v>
      </c>
      <c r="E3" s="100" t="s">
        <v>1</v>
      </c>
      <c r="F3" s="25"/>
      <c r="G3" s="101" t="s">
        <v>73</v>
      </c>
      <c r="H3" s="102" t="s">
        <v>74</v>
      </c>
      <c r="I3" s="102" t="s">
        <v>31</v>
      </c>
      <c r="J3" s="18" t="s">
        <v>75</v>
      </c>
      <c r="K3" s="103" t="s">
        <v>76</v>
      </c>
      <c r="L3" s="103" t="s">
        <v>77</v>
      </c>
      <c r="M3" s="101" t="s">
        <v>78</v>
      </c>
      <c r="N3" s="101" t="s">
        <v>30</v>
      </c>
      <c r="O3" s="102" t="s">
        <v>79</v>
      </c>
      <c r="P3" s="101" t="s">
        <v>74</v>
      </c>
      <c r="Q3" s="101" t="s">
        <v>3</v>
      </c>
      <c r="R3" s="101">
        <v>1</v>
      </c>
      <c r="S3" s="101">
        <v>2</v>
      </c>
      <c r="T3" s="101">
        <v>3</v>
      </c>
      <c r="U3" s="101" t="s">
        <v>80</v>
      </c>
      <c r="V3" s="18" t="s">
        <v>21</v>
      </c>
      <c r="W3" s="17" t="s">
        <v>81</v>
      </c>
      <c r="X3" s="17" t="s">
        <v>82</v>
      </c>
      <c r="Y3" s="95"/>
      <c r="Z3" s="95"/>
      <c r="AA3" s="95"/>
      <c r="AB3" s="95"/>
      <c r="AC3" s="95"/>
      <c r="AD3" s="95"/>
    </row>
    <row r="4" spans="1:32" x14ac:dyDescent="0.25">
      <c r="A4" s="9"/>
      <c r="B4" s="113" t="s">
        <v>84</v>
      </c>
      <c r="C4" s="114" t="s">
        <v>85</v>
      </c>
      <c r="D4" s="113" t="s">
        <v>83</v>
      </c>
      <c r="E4" s="115" t="s">
        <v>41</v>
      </c>
      <c r="F4" s="55"/>
      <c r="G4" s="116"/>
      <c r="H4" s="116"/>
      <c r="I4" s="116">
        <v>1</v>
      </c>
      <c r="J4" s="116"/>
      <c r="K4" s="116" t="s">
        <v>87</v>
      </c>
      <c r="L4" s="116"/>
      <c r="M4" s="116">
        <v>1</v>
      </c>
      <c r="N4" s="116"/>
      <c r="O4" s="116"/>
      <c r="P4" s="116"/>
      <c r="Q4" s="117" t="s">
        <v>88</v>
      </c>
      <c r="R4" s="117" t="s">
        <v>88</v>
      </c>
      <c r="S4" s="117"/>
      <c r="T4" s="117"/>
      <c r="U4" s="117"/>
      <c r="V4" s="118">
        <v>0</v>
      </c>
      <c r="W4" s="119" t="s">
        <v>86</v>
      </c>
      <c r="X4" s="116">
        <v>1502</v>
      </c>
      <c r="Y4" s="95"/>
      <c r="Z4" s="95"/>
      <c r="AA4" s="95"/>
      <c r="AB4" s="95"/>
      <c r="AC4" s="95"/>
      <c r="AD4" s="95"/>
    </row>
    <row r="5" spans="1:32" s="105" customFormat="1" ht="15" customHeight="1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6"/>
      <c r="C6" s="1"/>
      <c r="D6" s="106"/>
      <c r="E6" s="10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6"/>
      <c r="X6" s="1"/>
      <c r="Y6" s="95"/>
      <c r="Z6" s="95"/>
      <c r="AA6" s="95"/>
      <c r="AB6" s="95"/>
      <c r="AC6" s="95"/>
      <c r="AD6" s="95"/>
    </row>
    <row r="7" spans="1:32" x14ac:dyDescent="0.25">
      <c r="A7" s="24"/>
      <c r="B7" s="106"/>
      <c r="C7" s="1"/>
      <c r="D7" s="106"/>
      <c r="E7" s="10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95"/>
      <c r="Z7" s="95"/>
      <c r="AA7" s="95"/>
      <c r="AB7" s="95"/>
      <c r="AC7" s="95"/>
      <c r="AD7" s="95"/>
    </row>
    <row r="8" spans="1:32" x14ac:dyDescent="0.25">
      <c r="A8" s="24"/>
      <c r="B8" s="106"/>
      <c r="C8" s="1"/>
      <c r="D8" s="106"/>
      <c r="E8" s="10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5"/>
      <c r="Z8" s="95"/>
      <c r="AA8" s="95"/>
      <c r="AB8" s="95"/>
      <c r="AC8" s="95"/>
      <c r="AD8" s="95"/>
    </row>
    <row r="9" spans="1:32" x14ac:dyDescent="0.25">
      <c r="A9" s="24"/>
      <c r="B9" s="106"/>
      <c r="C9" s="1"/>
      <c r="D9" s="106"/>
      <c r="E9" s="10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5"/>
      <c r="Z9" s="95"/>
      <c r="AA9" s="95"/>
      <c r="AB9" s="95"/>
      <c r="AC9" s="95"/>
      <c r="AD9" s="95"/>
    </row>
    <row r="10" spans="1:32" x14ac:dyDescent="0.25">
      <c r="A10" s="24"/>
      <c r="B10" s="106"/>
      <c r="C10" s="1"/>
      <c r="D10" s="106"/>
      <c r="E10" s="10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5"/>
      <c r="Z10" s="95"/>
      <c r="AA10" s="95"/>
      <c r="AB10" s="95"/>
      <c r="AC10" s="95"/>
      <c r="AD10" s="95"/>
    </row>
    <row r="11" spans="1:32" x14ac:dyDescent="0.25">
      <c r="A11" s="24"/>
      <c r="B11" s="106"/>
      <c r="C11" s="1"/>
      <c r="D11" s="106"/>
      <c r="E11" s="10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5"/>
      <c r="Z11" s="95"/>
      <c r="AA11" s="95"/>
      <c r="AB11" s="95"/>
      <c r="AC11" s="95"/>
      <c r="AD11" s="95"/>
    </row>
    <row r="12" spans="1:32" x14ac:dyDescent="0.25">
      <c r="A12" s="24"/>
      <c r="B12" s="106"/>
      <c r="C12" s="1"/>
      <c r="D12" s="106"/>
      <c r="E12" s="10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5"/>
      <c r="Z12" s="95"/>
      <c r="AA12" s="95"/>
      <c r="AB12" s="95"/>
      <c r="AC12" s="95"/>
      <c r="AD12" s="95"/>
    </row>
    <row r="13" spans="1:32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5"/>
      <c r="Z13" s="95"/>
      <c r="AA13" s="95"/>
      <c r="AB13" s="95"/>
      <c r="AC13" s="95"/>
      <c r="AD13" s="95"/>
    </row>
    <row r="14" spans="1:32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5"/>
      <c r="Z14" s="95"/>
      <c r="AA14" s="95"/>
      <c r="AB14" s="95"/>
      <c r="AC14" s="95"/>
      <c r="AD14" s="95"/>
    </row>
    <row r="15" spans="1:32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5"/>
      <c r="Z15" s="95"/>
      <c r="AA15" s="95"/>
      <c r="AB15" s="95"/>
      <c r="AC15" s="95"/>
      <c r="AD15" s="95"/>
    </row>
    <row r="16" spans="1:32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06"/>
      <c r="C35" s="1"/>
      <c r="D35" s="106"/>
      <c r="E35" s="10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6"/>
      <c r="X35" s="1"/>
      <c r="Y35" s="95"/>
      <c r="Z35" s="95"/>
      <c r="AA35" s="95"/>
      <c r="AB35" s="95"/>
      <c r="AC35" s="95"/>
      <c r="AD35" s="95"/>
    </row>
    <row r="36" spans="1:30" x14ac:dyDescent="0.25">
      <c r="A36" s="24"/>
      <c r="B36" s="106"/>
      <c r="C36" s="1"/>
      <c r="D36" s="106"/>
      <c r="E36" s="10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6"/>
      <c r="X36" s="1"/>
      <c r="Y36" s="95"/>
      <c r="Z36" s="95"/>
      <c r="AA36" s="95"/>
      <c r="AB36" s="95"/>
      <c r="AC36" s="95"/>
      <c r="AD36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2019-01-21T21:55:45Z</dcterms:modified>
</cp:coreProperties>
</file>