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O7" i="1"/>
  <c r="O6" i="1"/>
  <c r="O5" i="1"/>
  <c r="O4" i="1"/>
  <c r="AE10" i="1"/>
  <c r="AD10" i="1"/>
  <c r="AC10" i="1"/>
  <c r="AB10" i="1"/>
  <c r="AA10" i="1"/>
  <c r="Z10" i="1"/>
  <c r="Y10" i="1"/>
  <c r="I16" i="1"/>
  <c r="X10" i="1"/>
  <c r="H16" i="1"/>
  <c r="W10" i="1"/>
  <c r="G16" i="1"/>
  <c r="V10" i="1"/>
  <c r="F16" i="1"/>
  <c r="U10" i="1"/>
  <c r="E16" i="1"/>
  <c r="T10" i="1"/>
  <c r="I15" i="1"/>
  <c r="S10" i="1"/>
  <c r="H15" i="1"/>
  <c r="R10" i="1"/>
  <c r="G15" i="1"/>
  <c r="Q10" i="1"/>
  <c r="F15" i="1"/>
  <c r="P10" i="1"/>
  <c r="E15" i="1"/>
  <c r="M10" i="1"/>
  <c r="L10" i="1"/>
  <c r="K10" i="1"/>
  <c r="J10" i="1"/>
  <c r="I10" i="1"/>
  <c r="I14" i="1" s="1"/>
  <c r="H10" i="1"/>
  <c r="H14" i="1"/>
  <c r="G10" i="1"/>
  <c r="G14" i="1"/>
  <c r="F10" i="1"/>
  <c r="F14" i="1"/>
  <c r="E10" i="1"/>
  <c r="E14" i="1"/>
  <c r="E17" i="1" s="1"/>
  <c r="L16" i="1"/>
  <c r="O10" i="1"/>
  <c r="O14" i="1" s="1"/>
  <c r="O17" i="1" s="1"/>
  <c r="K16" i="1"/>
  <c r="M16" i="1"/>
  <c r="L14" i="1"/>
  <c r="K14" i="1"/>
  <c r="N10" i="1"/>
  <c r="N14" i="1"/>
  <c r="F17" i="1"/>
  <c r="H17" i="1"/>
  <c r="G17" i="1"/>
  <c r="L15" i="1"/>
  <c r="D11" i="1"/>
  <c r="K15" i="1"/>
  <c r="M15" i="1"/>
  <c r="I17" i="1" l="1"/>
  <c r="M14" i="1"/>
  <c r="L17" i="1"/>
  <c r="K17" i="1"/>
  <c r="M17" i="1" l="1"/>
  <c r="N17" i="1"/>
</calcChain>
</file>

<file path=xl/sharedStrings.xml><?xml version="1.0" encoding="utf-8"?>
<sst xmlns="http://schemas.openxmlformats.org/spreadsheetml/2006/main" count="123" uniqueCount="91">
  <si>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</si>
  <si>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</si>
  <si>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</si>
  <si>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</si>
  <si>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</si>
  <si>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</si>
  <si>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</si>
  <si>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</si>
  <si>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</si>
  <si>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</si>
  <si>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</si>
  <si>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</si>
  <si>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</si>
  <si>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</si>
  <si>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</si>
  <si>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</si>
  <si>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</si>
  <si>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</si>
  <si>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</si>
  <si>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</si>
  <si>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</si>
  <si>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</si>
  <si>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</si>
  <si>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</si>
  <si>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</si>
  <si>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</si>
  <si>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</si>
  <si>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</si>
  <si>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</si>
  <si>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</si>
  <si>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</si>
  <si>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</si>
  <si>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</si>
  <si>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</si>
  <si>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</si>
  <si>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</si>
  <si>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</si>
  <si>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</si>
  <si>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</si>
  <si>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</si>
  <si>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</si>
  <si>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Hymy</t>
  </si>
  <si>
    <t>SiiPe</t>
  </si>
  <si>
    <t>SoJy</t>
  </si>
  <si>
    <t>Satu Huotari</t>
  </si>
  <si>
    <t>5.</t>
  </si>
  <si>
    <t>9.</t>
  </si>
  <si>
    <t>4.</t>
  </si>
  <si>
    <t>11.</t>
  </si>
  <si>
    <t xml:space="preserve"> 2.8.1982</t>
  </si>
  <si>
    <t>play off</t>
  </si>
  <si>
    <t>karsintasarja</t>
  </si>
  <si>
    <t>ykköspesis</t>
  </si>
  <si>
    <t>08.06. 2000  ViU - Hymy  0-2  (0-5, 1-4)</t>
  </si>
  <si>
    <t xml:space="preserve">  17 v 10 kk   6 pv</t>
  </si>
  <si>
    <t>24.05. 2001  Hymy - ViPa  2-0  (3-2, 6-2)</t>
  </si>
  <si>
    <t>7.  ottelu</t>
  </si>
  <si>
    <t>9.  ottelu</t>
  </si>
  <si>
    <t>30.05. 2001  Hymy - PeTo  1-2  (3-8, 3-2, 0-0, 1-2)</t>
  </si>
  <si>
    <t>27.  ottelu</t>
  </si>
  <si>
    <t>31.07. 2001  ViVe - Hymy  1-2  (3-1, 4-13, 0-0, 3-4)</t>
  </si>
  <si>
    <t xml:space="preserve">  18 v   9 kk 22 pv</t>
  </si>
  <si>
    <t xml:space="preserve">  18 v   9 kk 28 pv</t>
  </si>
  <si>
    <t xml:space="preserve">  18 v 11 kk 29 pv</t>
  </si>
  <si>
    <t>Hymy = Kajaanin Hymy  (1997)</t>
  </si>
  <si>
    <t>SiiPe = Siilinjärven Pesis  (1987)</t>
  </si>
  <si>
    <t>SoJy = Sotkamon Jymy  (1909)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</si>
  <si>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</si>
  <si>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</si>
  <si>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</si>
  <si>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</si>
  <si>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</si>
  <si>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</si>
  <si>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</si>
  <si>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</si>
  <si>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</si>
  <si>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</si>
  <si>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</si>
  <si>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</si>
  <si>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</si>
  <si>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</si>
  <si>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</si>
  <si>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 xml:space="preserve">  0-2  (2-7, 1-15)</t>
  </si>
  <si>
    <t>Itä</t>
  </si>
  <si>
    <t>KPK</t>
  </si>
  <si>
    <t>Ari Pennanen</t>
  </si>
  <si>
    <t>1380</t>
  </si>
  <si>
    <t>2/7</t>
  </si>
  <si>
    <t>0/1</t>
  </si>
  <si>
    <t>2/3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</si>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</sst>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7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9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8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19.140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27" t="s">
        <v>45</v>
      </c>
      <c r="D4" s="28" t="s">
        <v>41</v>
      </c>
      <c r="E4" s="27">
        <v>3</v>
      </c>
      <c r="F4" s="27">
        <v>0</v>
      </c>
      <c r="G4" s="27">
        <v>0</v>
      </c>
      <c r="H4" s="27">
        <v>0</v>
      </c>
      <c r="I4" s="27">
        <v>8</v>
      </c>
      <c r="J4" s="27">
        <v>6</v>
      </c>
      <c r="K4" s="27">
        <v>1</v>
      </c>
      <c r="L4" s="27">
        <v>1</v>
      </c>
      <c r="M4" s="27">
        <v>0</v>
      </c>
      <c r="N4" s="29">
        <v>0.61499999999999999</v>
      </c>
      <c r="O4" s="25">
        <f>PRODUCT(I4/N4)</f>
        <v>13.008130081300813</v>
      </c>
      <c r="P4" s="27">
        <v>3</v>
      </c>
      <c r="Q4" s="27">
        <v>0</v>
      </c>
      <c r="R4" s="27">
        <v>0</v>
      </c>
      <c r="S4" s="27">
        <v>0</v>
      </c>
      <c r="T4" s="27">
        <v>5</v>
      </c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 t="s">
        <v>50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2001</v>
      </c>
      <c r="C5" s="27" t="s">
        <v>46</v>
      </c>
      <c r="D5" s="28" t="s">
        <v>41</v>
      </c>
      <c r="E5" s="27">
        <v>24</v>
      </c>
      <c r="F5" s="27">
        <v>1</v>
      </c>
      <c r="G5" s="27">
        <v>17</v>
      </c>
      <c r="H5" s="27">
        <v>7</v>
      </c>
      <c r="I5" s="27">
        <v>68</v>
      </c>
      <c r="J5" s="27">
        <v>17</v>
      </c>
      <c r="K5" s="27">
        <v>12</v>
      </c>
      <c r="L5" s="27">
        <v>21</v>
      </c>
      <c r="M5" s="27">
        <v>18</v>
      </c>
      <c r="N5" s="29">
        <v>0.49299999999999999</v>
      </c>
      <c r="O5" s="25">
        <f>PRODUCT(I5/N5)</f>
        <v>137.93103448275863</v>
      </c>
      <c r="P5" s="27"/>
      <c r="Q5" s="27"/>
      <c r="R5" s="27"/>
      <c r="S5" s="27"/>
      <c r="T5" s="27"/>
      <c r="U5" s="30">
        <v>7</v>
      </c>
      <c r="V5" s="30">
        <v>3</v>
      </c>
      <c r="W5" s="30">
        <v>2</v>
      </c>
      <c r="X5" s="30">
        <v>9</v>
      </c>
      <c r="Y5" s="30">
        <v>28</v>
      </c>
      <c r="Z5" s="27"/>
      <c r="AA5" s="27"/>
      <c r="AB5" s="27"/>
      <c r="AC5" s="27"/>
      <c r="AD5" s="27"/>
      <c r="AE5" s="27"/>
      <c r="AF5" s="83" t="s">
        <v>51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2002</v>
      </c>
      <c r="C6" s="27" t="s">
        <v>45</v>
      </c>
      <c r="D6" s="28" t="s">
        <v>42</v>
      </c>
      <c r="E6" s="27">
        <v>24</v>
      </c>
      <c r="F6" s="27">
        <v>1</v>
      </c>
      <c r="G6" s="27">
        <v>6</v>
      </c>
      <c r="H6" s="27">
        <v>10</v>
      </c>
      <c r="I6" s="27">
        <v>56</v>
      </c>
      <c r="J6" s="27">
        <v>27</v>
      </c>
      <c r="K6" s="27">
        <v>9</v>
      </c>
      <c r="L6" s="27">
        <v>13</v>
      </c>
      <c r="M6" s="27">
        <v>7</v>
      </c>
      <c r="N6" s="29">
        <v>0.47499999999999998</v>
      </c>
      <c r="O6" s="25">
        <f>PRODUCT(I6/N6)</f>
        <v>117.89473684210527</v>
      </c>
      <c r="P6" s="27">
        <v>3</v>
      </c>
      <c r="Q6" s="27">
        <v>0</v>
      </c>
      <c r="R6" s="27">
        <v>1</v>
      </c>
      <c r="S6" s="27">
        <v>0</v>
      </c>
      <c r="T6" s="27">
        <v>11</v>
      </c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2003</v>
      </c>
      <c r="C7" s="27" t="s">
        <v>47</v>
      </c>
      <c r="D7" s="28" t="s">
        <v>42</v>
      </c>
      <c r="E7" s="27">
        <v>19</v>
      </c>
      <c r="F7" s="27">
        <v>2</v>
      </c>
      <c r="G7" s="27">
        <v>4</v>
      </c>
      <c r="H7" s="27">
        <v>6</v>
      </c>
      <c r="I7" s="27">
        <v>53</v>
      </c>
      <c r="J7" s="27">
        <v>33</v>
      </c>
      <c r="K7" s="27">
        <v>8</v>
      </c>
      <c r="L7" s="27">
        <v>6</v>
      </c>
      <c r="M7" s="27">
        <v>6</v>
      </c>
      <c r="N7" s="29">
        <v>0.51</v>
      </c>
      <c r="O7" s="25">
        <f>PRODUCT(I7/N7)</f>
        <v>103.92156862745098</v>
      </c>
      <c r="P7" s="27">
        <v>15</v>
      </c>
      <c r="Q7" s="27">
        <v>1</v>
      </c>
      <c r="R7" s="27">
        <v>3</v>
      </c>
      <c r="S7" s="27">
        <v>3</v>
      </c>
      <c r="T7" s="27">
        <v>29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4">
        <v>2004</v>
      </c>
      <c r="C8" s="84"/>
      <c r="D8" s="85" t="s">
        <v>41</v>
      </c>
      <c r="E8" s="84"/>
      <c r="F8" s="87" t="s">
        <v>52</v>
      </c>
      <c r="G8" s="88"/>
      <c r="H8" s="89"/>
      <c r="I8" s="84"/>
      <c r="J8" s="84"/>
      <c r="K8" s="84"/>
      <c r="L8" s="84"/>
      <c r="M8" s="84"/>
      <c r="N8" s="86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27" t="s">
        <v>48</v>
      </c>
      <c r="D9" s="28" t="s">
        <v>43</v>
      </c>
      <c r="E9" s="27">
        <v>19</v>
      </c>
      <c r="F9" s="27">
        <v>0</v>
      </c>
      <c r="G9" s="27">
        <v>10</v>
      </c>
      <c r="H9" s="27">
        <v>0</v>
      </c>
      <c r="I9" s="27">
        <v>41</v>
      </c>
      <c r="J9" s="27">
        <v>13</v>
      </c>
      <c r="K9" s="27">
        <v>6</v>
      </c>
      <c r="L9" s="27">
        <v>12</v>
      </c>
      <c r="M9" s="27">
        <v>10</v>
      </c>
      <c r="N9" s="29">
        <v>0.33600000000000002</v>
      </c>
      <c r="O9" s="25">
        <f>PRODUCT(I9/N9)</f>
        <v>122.02380952380952</v>
      </c>
      <c r="P9" s="27"/>
      <c r="Q9" s="27"/>
      <c r="R9" s="27"/>
      <c r="S9" s="27"/>
      <c r="T9" s="27"/>
      <c r="U9" s="30">
        <v>5</v>
      </c>
      <c r="V9" s="30">
        <v>0</v>
      </c>
      <c r="W9" s="30">
        <v>7</v>
      </c>
      <c r="X9" s="30">
        <v>0</v>
      </c>
      <c r="Y9" s="30">
        <v>20</v>
      </c>
      <c r="Z9" s="27"/>
      <c r="AA9" s="27"/>
      <c r="AB9" s="27"/>
      <c r="AC9" s="27"/>
      <c r="AD9" s="27"/>
      <c r="AE9" s="27"/>
      <c r="AF9" s="83" t="s">
        <v>51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89</v>
      </c>
      <c r="F10" s="19">
        <f t="shared" si="0"/>
        <v>4</v>
      </c>
      <c r="G10" s="19">
        <f t="shared" si="0"/>
        <v>37</v>
      </c>
      <c r="H10" s="19">
        <f t="shared" si="0"/>
        <v>23</v>
      </c>
      <c r="I10" s="19">
        <f t="shared" si="0"/>
        <v>226</v>
      </c>
      <c r="J10" s="19">
        <f t="shared" si="0"/>
        <v>96</v>
      </c>
      <c r="K10" s="19">
        <f t="shared" si="0"/>
        <v>36</v>
      </c>
      <c r="L10" s="19">
        <f t="shared" si="0"/>
        <v>53</v>
      </c>
      <c r="M10" s="19">
        <f t="shared" si="0"/>
        <v>41</v>
      </c>
      <c r="N10" s="31">
        <f>PRODUCT(I10/O10)</f>
        <v>0.45676932995689429</v>
      </c>
      <c r="O10" s="32">
        <f t="shared" ref="O10:AE10" si="1">SUM(O4:O9)</f>
        <v>494.77927955742524</v>
      </c>
      <c r="P10" s="19">
        <f t="shared" si="1"/>
        <v>21</v>
      </c>
      <c r="Q10" s="19">
        <f t="shared" si="1"/>
        <v>1</v>
      </c>
      <c r="R10" s="19">
        <f t="shared" si="1"/>
        <v>4</v>
      </c>
      <c r="S10" s="19">
        <f t="shared" si="1"/>
        <v>3</v>
      </c>
      <c r="T10" s="19">
        <f t="shared" si="1"/>
        <v>45</v>
      </c>
      <c r="U10" s="19">
        <f t="shared" si="1"/>
        <v>12</v>
      </c>
      <c r="V10" s="19">
        <f t="shared" si="1"/>
        <v>3</v>
      </c>
      <c r="W10" s="19">
        <f t="shared" si="1"/>
        <v>9</v>
      </c>
      <c r="X10" s="19">
        <f t="shared" si="1"/>
        <v>9</v>
      </c>
      <c r="Y10" s="19">
        <f t="shared" si="1"/>
        <v>48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3"/>
      <c r="D11" s="34">
        <f>SUM(F10:H10)+((I10-F10-G10)/3)+(E10/3)+(Z10*25)+(AA10*25)+(AB10*10)+(AC10*25)+(AD10*20)+(AE10*15)</f>
        <v>155.33333333333331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38</v>
      </c>
      <c r="O13" s="25"/>
      <c r="P13" s="41" t="s">
        <v>33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2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4"/>
      <c r="E14" s="27">
        <f>PRODUCT(E10)</f>
        <v>89</v>
      </c>
      <c r="F14" s="27">
        <f>PRODUCT(F10)</f>
        <v>4</v>
      </c>
      <c r="G14" s="27">
        <f>PRODUCT(G10)</f>
        <v>37</v>
      </c>
      <c r="H14" s="27">
        <f>PRODUCT(H10)</f>
        <v>23</v>
      </c>
      <c r="I14" s="27">
        <f>PRODUCT(I10)</f>
        <v>226</v>
      </c>
      <c r="J14" s="1"/>
      <c r="K14" s="45">
        <f>PRODUCT((F14+G14)/E14)</f>
        <v>0.4606741573033708</v>
      </c>
      <c r="L14" s="45">
        <f>PRODUCT(H14/E14)</f>
        <v>0.25842696629213485</v>
      </c>
      <c r="M14" s="45">
        <f>PRODUCT(I14/E14)</f>
        <v>2.5393258426966292</v>
      </c>
      <c r="N14" s="29">
        <f>PRODUCT(N10)</f>
        <v>0.45676932995689429</v>
      </c>
      <c r="O14" s="25">
        <f>PRODUCT(O10)</f>
        <v>494.77927955742524</v>
      </c>
      <c r="P14" s="46" t="s">
        <v>34</v>
      </c>
      <c r="Q14" s="47"/>
      <c r="R14" s="47"/>
      <c r="S14" s="48" t="s">
        <v>53</v>
      </c>
      <c r="T14" s="48"/>
      <c r="U14" s="48"/>
      <c r="V14" s="48"/>
      <c r="W14" s="48"/>
      <c r="X14" s="48"/>
      <c r="Y14" s="48"/>
      <c r="Z14" s="48"/>
      <c r="AA14" s="48"/>
      <c r="AB14" s="49"/>
      <c r="AC14" s="48"/>
      <c r="AD14" s="50" t="s">
        <v>39</v>
      </c>
      <c r="AE14" s="50"/>
      <c r="AF14" s="51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27">
        <f>PRODUCT(P10)</f>
        <v>21</v>
      </c>
      <c r="F15" s="27">
        <f>PRODUCT(Q10)</f>
        <v>1</v>
      </c>
      <c r="G15" s="27">
        <f>PRODUCT(R10)</f>
        <v>4</v>
      </c>
      <c r="H15" s="27">
        <f>PRODUCT(S10)</f>
        <v>3</v>
      </c>
      <c r="I15" s="27">
        <f>PRODUCT(T10)</f>
        <v>45</v>
      </c>
      <c r="J15" s="1"/>
      <c r="K15" s="45">
        <f>PRODUCT((F15+G15)/E15)</f>
        <v>0.23809523809523808</v>
      </c>
      <c r="L15" s="45">
        <f>PRODUCT(H15/E15)</f>
        <v>0.14285714285714285</v>
      </c>
      <c r="M15" s="45">
        <f>PRODUCT(I15/E15)</f>
        <v>2.1428571428571428</v>
      </c>
      <c r="N15" s="29">
        <v>0.41899999999999998</v>
      </c>
      <c r="O15" s="55">
        <v>105</v>
      </c>
      <c r="P15" s="56" t="s">
        <v>35</v>
      </c>
      <c r="Q15" s="57"/>
      <c r="R15" s="57"/>
      <c r="S15" s="58" t="s">
        <v>55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 t="s">
        <v>56</v>
      </c>
      <c r="AE15" s="60"/>
      <c r="AF15" s="61" t="s">
        <v>61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19</v>
      </c>
      <c r="C16" s="63"/>
      <c r="D16" s="64"/>
      <c r="E16" s="30">
        <f>PRODUCT(U10)</f>
        <v>12</v>
      </c>
      <c r="F16" s="30">
        <f>PRODUCT(V10)</f>
        <v>3</v>
      </c>
      <c r="G16" s="30">
        <f>PRODUCT(W10)</f>
        <v>9</v>
      </c>
      <c r="H16" s="30">
        <f>PRODUCT(X10)</f>
        <v>9</v>
      </c>
      <c r="I16" s="30">
        <f>PRODUCT(Y10)</f>
        <v>48</v>
      </c>
      <c r="J16" s="1"/>
      <c r="K16" s="65">
        <f>PRODUCT((F16+G16)/E16)</f>
        <v>1</v>
      </c>
      <c r="L16" s="65">
        <f>PRODUCT(H16/E16)</f>
        <v>0.75</v>
      </c>
      <c r="M16" s="65">
        <f>PRODUCT(I16/E16)</f>
        <v>4</v>
      </c>
      <c r="N16" s="66">
        <v>0.6</v>
      </c>
      <c r="O16" s="25">
        <v>80</v>
      </c>
      <c r="P16" s="56" t="s">
        <v>36</v>
      </c>
      <c r="Q16" s="57"/>
      <c r="R16" s="57"/>
      <c r="S16" s="58" t="s">
        <v>58</v>
      </c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 t="s">
        <v>57</v>
      </c>
      <c r="AE16" s="60"/>
      <c r="AF16" s="61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7" t="s">
        <v>20</v>
      </c>
      <c r="C17" s="68"/>
      <c r="D17" s="69"/>
      <c r="E17" s="19">
        <f>SUM(E14:E16)</f>
        <v>122</v>
      </c>
      <c r="F17" s="19">
        <f>SUM(F14:F16)</f>
        <v>8</v>
      </c>
      <c r="G17" s="19">
        <f>SUM(G14:G16)</f>
        <v>50</v>
      </c>
      <c r="H17" s="19">
        <f>SUM(H14:H16)</f>
        <v>35</v>
      </c>
      <c r="I17" s="19">
        <f>SUM(I14:I16)</f>
        <v>319</v>
      </c>
      <c r="J17" s="1"/>
      <c r="K17" s="70">
        <f>PRODUCT((F17+G17)/E17)</f>
        <v>0.47540983606557374</v>
      </c>
      <c r="L17" s="70">
        <f>PRODUCT(H17/E17)</f>
        <v>0.28688524590163933</v>
      </c>
      <c r="M17" s="70">
        <f>PRODUCT(I17/E17)</f>
        <v>2.6147540983606556</v>
      </c>
      <c r="N17" s="31">
        <f>PRODUCT(I17/O17)</f>
        <v>0.46926996687466999</v>
      </c>
      <c r="O17" s="25">
        <f>SUM(O14:O16)</f>
        <v>679.7792795574253</v>
      </c>
      <c r="P17" s="71" t="s">
        <v>37</v>
      </c>
      <c r="Q17" s="72"/>
      <c r="R17" s="72"/>
      <c r="S17" s="73" t="s">
        <v>60</v>
      </c>
      <c r="T17" s="73"/>
      <c r="U17" s="73"/>
      <c r="V17" s="73"/>
      <c r="W17" s="73"/>
      <c r="X17" s="73"/>
      <c r="Y17" s="73"/>
      <c r="Z17" s="73"/>
      <c r="AA17" s="73"/>
      <c r="AB17" s="74"/>
      <c r="AC17" s="73"/>
      <c r="AD17" s="75" t="s">
        <v>59</v>
      </c>
      <c r="AE17" s="75"/>
      <c r="AF17" s="76" t="s">
        <v>63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40</v>
      </c>
      <c r="C19" s="1"/>
      <c r="D19" s="1" t="s">
        <v>64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65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66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8"/>
      <c r="N24" s="78"/>
      <c r="O24" s="25"/>
      <c r="P24" s="1"/>
      <c r="Q24" s="38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8"/>
      <c r="N26" s="7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8"/>
      <c r="N27" s="78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8"/>
      <c r="N28" s="78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78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8"/>
      <c r="N30" s="78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8"/>
      <c r="N32" s="78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8"/>
      <c r="N33" s="78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7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8"/>
      <c r="N36" s="78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78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7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8"/>
      <c r="N39" s="78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8"/>
      <c r="N40" s="78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78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8"/>
      <c r="N42" s="78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8"/>
      <c r="N43" s="78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78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8"/>
      <c r="N45" s="78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8"/>
      <c r="N46" s="78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8"/>
      <c r="N47" s="78"/>
      <c r="O47" s="25"/>
      <c r="P47" s="1"/>
      <c r="Q47" s="38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8"/>
      <c r="N48" s="78"/>
      <c r="O48" s="25"/>
      <c r="P48" s="1"/>
      <c r="Q48" s="38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8"/>
      <c r="N49" s="78"/>
      <c r="O49" s="25"/>
      <c r="P49" s="1"/>
      <c r="Q49" s="38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8"/>
      <c r="N50" s="78"/>
      <c r="O50" s="25"/>
      <c r="P50" s="1"/>
      <c r="Q50" s="38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8"/>
      <c r="N51" s="78"/>
      <c r="O51" s="25"/>
      <c r="P51" s="1"/>
      <c r="Q51" s="38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8"/>
      <c r="N52" s="78"/>
      <c r="O52" s="25"/>
      <c r="P52" s="1"/>
      <c r="Q52" s="38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5" customWidth="1"/>
    <col min="3" max="3" width="21.5703125" style="106" customWidth="1"/>
    <col min="4" max="4" width="10.5703125" style="107" customWidth="1"/>
    <col min="5" max="5" width="8" style="107" customWidth="1"/>
    <col min="6" max="6" width="0.7109375" style="37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6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2" ht="18.75" x14ac:dyDescent="0.3">
      <c r="A1" s="9"/>
      <c r="B1" s="90" t="s">
        <v>67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9"/>
      <c r="Y1" s="93"/>
      <c r="Z1" s="93"/>
      <c r="AA1" s="93"/>
      <c r="AB1" s="93"/>
      <c r="AC1" s="93"/>
      <c r="AD1" s="93"/>
    </row>
    <row r="2" spans="1:32" x14ac:dyDescent="0.25">
      <c r="A2" s="9"/>
      <c r="B2" s="109" t="s">
        <v>44</v>
      </c>
      <c r="C2" s="110" t="s">
        <v>49</v>
      </c>
      <c r="D2" s="111"/>
      <c r="E2" s="11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3"/>
      <c r="Y2" s="93"/>
      <c r="Z2" s="93"/>
      <c r="AA2" s="93"/>
      <c r="AB2" s="93"/>
      <c r="AC2" s="93"/>
      <c r="AD2" s="93"/>
    </row>
    <row r="3" spans="1:32" x14ac:dyDescent="0.25">
      <c r="A3" s="9"/>
      <c r="B3" s="95" t="s">
        <v>68</v>
      </c>
      <c r="C3" s="23" t="s">
        <v>69</v>
      </c>
      <c r="D3" s="96" t="s">
        <v>70</v>
      </c>
      <c r="E3" s="97" t="s">
        <v>1</v>
      </c>
      <c r="F3" s="25"/>
      <c r="G3" s="98" t="s">
        <v>71</v>
      </c>
      <c r="H3" s="99" t="s">
        <v>72</v>
      </c>
      <c r="I3" s="99" t="s">
        <v>31</v>
      </c>
      <c r="J3" s="18" t="s">
        <v>73</v>
      </c>
      <c r="K3" s="100" t="s">
        <v>74</v>
      </c>
      <c r="L3" s="100" t="s">
        <v>75</v>
      </c>
      <c r="M3" s="98" t="s">
        <v>76</v>
      </c>
      <c r="N3" s="98" t="s">
        <v>30</v>
      </c>
      <c r="O3" s="99" t="s">
        <v>77</v>
      </c>
      <c r="P3" s="98" t="s">
        <v>72</v>
      </c>
      <c r="Q3" s="98" t="s">
        <v>3</v>
      </c>
      <c r="R3" s="98">
        <v>1</v>
      </c>
      <c r="S3" s="98">
        <v>2</v>
      </c>
      <c r="T3" s="98">
        <v>3</v>
      </c>
      <c r="U3" s="98" t="s">
        <v>78</v>
      </c>
      <c r="V3" s="18" t="s">
        <v>21</v>
      </c>
      <c r="W3" s="17" t="s">
        <v>79</v>
      </c>
      <c r="X3" s="17" t="s">
        <v>80</v>
      </c>
      <c r="Y3" s="93"/>
      <c r="Z3" s="93"/>
      <c r="AA3" s="93"/>
      <c r="AB3" s="93"/>
      <c r="AC3" s="93"/>
      <c r="AD3" s="93"/>
    </row>
    <row r="4" spans="1:32" x14ac:dyDescent="0.25">
      <c r="A4" s="9"/>
      <c r="B4" s="112" t="s">
        <v>81</v>
      </c>
      <c r="C4" s="113" t="s">
        <v>82</v>
      </c>
      <c r="D4" s="114" t="s">
        <v>83</v>
      </c>
      <c r="E4" s="115" t="s">
        <v>84</v>
      </c>
      <c r="F4" s="55"/>
      <c r="G4" s="116"/>
      <c r="H4" s="117"/>
      <c r="I4" s="116">
        <v>1</v>
      </c>
      <c r="J4" s="118" t="s">
        <v>77</v>
      </c>
      <c r="K4" s="118">
        <v>4</v>
      </c>
      <c r="L4" s="118"/>
      <c r="M4" s="118">
        <v>1</v>
      </c>
      <c r="N4" s="116"/>
      <c r="O4" s="117"/>
      <c r="P4" s="116"/>
      <c r="Q4" s="119" t="s">
        <v>87</v>
      </c>
      <c r="R4" s="119"/>
      <c r="S4" s="119" t="s">
        <v>88</v>
      </c>
      <c r="T4" s="119" t="s">
        <v>89</v>
      </c>
      <c r="U4" s="119" t="s">
        <v>90</v>
      </c>
      <c r="V4" s="120">
        <v>0.28599999999999998</v>
      </c>
      <c r="W4" s="121" t="s">
        <v>85</v>
      </c>
      <c r="X4" s="122" t="s">
        <v>86</v>
      </c>
      <c r="Y4" s="93"/>
      <c r="Z4" s="93"/>
      <c r="AA4" s="93"/>
      <c r="AB4" s="93"/>
      <c r="AC4" s="93"/>
      <c r="AD4" s="93"/>
    </row>
    <row r="5" spans="1:32" s="102" customFormat="1" ht="15" customHeight="1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103"/>
      <c r="C6" s="1"/>
      <c r="D6" s="103"/>
      <c r="E6" s="10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3"/>
      <c r="X6" s="1"/>
      <c r="Y6" s="93"/>
      <c r="Z6" s="93"/>
      <c r="AA6" s="93"/>
      <c r="AB6" s="93"/>
      <c r="AC6" s="93"/>
      <c r="AD6" s="93"/>
    </row>
    <row r="7" spans="1:32" x14ac:dyDescent="0.25">
      <c r="A7" s="24"/>
      <c r="B7" s="103"/>
      <c r="C7" s="1"/>
      <c r="D7" s="103"/>
      <c r="E7" s="10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3"/>
      <c r="X7" s="1"/>
      <c r="Y7" s="93"/>
      <c r="Z7" s="93"/>
      <c r="AA7" s="93"/>
      <c r="AB7" s="93"/>
      <c r="AC7" s="93"/>
      <c r="AD7" s="93"/>
    </row>
    <row r="8" spans="1:32" x14ac:dyDescent="0.25">
      <c r="A8" s="24"/>
      <c r="B8" s="103"/>
      <c r="C8" s="1"/>
      <c r="D8" s="103"/>
      <c r="E8" s="10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3"/>
      <c r="Z8" s="93"/>
      <c r="AA8" s="93"/>
      <c r="AB8" s="93"/>
      <c r="AC8" s="93"/>
      <c r="AD8" s="93"/>
    </row>
    <row r="9" spans="1:32" x14ac:dyDescent="0.25">
      <c r="A9" s="24"/>
      <c r="B9" s="103"/>
      <c r="C9" s="1"/>
      <c r="D9" s="103"/>
      <c r="E9" s="10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3"/>
      <c r="Z9" s="93"/>
      <c r="AA9" s="93"/>
      <c r="AB9" s="93"/>
      <c r="AC9" s="93"/>
      <c r="AD9" s="93"/>
    </row>
    <row r="10" spans="1:32" x14ac:dyDescent="0.25">
      <c r="A10" s="24"/>
      <c r="B10" s="103"/>
      <c r="C10" s="1"/>
      <c r="D10" s="103"/>
      <c r="E10" s="10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3"/>
      <c r="Z10" s="93"/>
      <c r="AA10" s="93"/>
      <c r="AB10" s="93"/>
      <c r="AC10" s="93"/>
      <c r="AD10" s="93"/>
    </row>
    <row r="11" spans="1:32" x14ac:dyDescent="0.25">
      <c r="A11" s="24"/>
      <c r="B11" s="103"/>
      <c r="C11" s="1"/>
      <c r="D11" s="103"/>
      <c r="E11" s="10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3"/>
      <c r="Z11" s="93"/>
      <c r="AA11" s="93"/>
      <c r="AB11" s="93"/>
      <c r="AC11" s="93"/>
      <c r="AD11" s="93"/>
    </row>
    <row r="12" spans="1:32" x14ac:dyDescent="0.25">
      <c r="A12" s="24"/>
      <c r="B12" s="103"/>
      <c r="C12" s="1"/>
      <c r="D12" s="103"/>
      <c r="E12" s="10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3"/>
      <c r="Z12" s="93"/>
      <c r="AA12" s="93"/>
      <c r="AB12" s="93"/>
      <c r="AC12" s="93"/>
      <c r="AD12" s="93"/>
    </row>
    <row r="13" spans="1:32" x14ac:dyDescent="0.25">
      <c r="A13" s="24"/>
      <c r="B13" s="103"/>
      <c r="C13" s="1"/>
      <c r="D13" s="103"/>
      <c r="E13" s="10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3"/>
      <c r="Z13" s="93"/>
      <c r="AA13" s="93"/>
      <c r="AB13" s="93"/>
      <c r="AC13" s="93"/>
      <c r="AD13" s="93"/>
    </row>
    <row r="14" spans="1:32" x14ac:dyDescent="0.25">
      <c r="A14" s="24"/>
      <c r="B14" s="103"/>
      <c r="C14" s="1"/>
      <c r="D14" s="103"/>
      <c r="E14" s="10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3"/>
      <c r="Z14" s="93"/>
      <c r="AA14" s="93"/>
      <c r="AB14" s="93"/>
      <c r="AC14" s="93"/>
      <c r="AD14" s="93"/>
    </row>
    <row r="15" spans="1:32" x14ac:dyDescent="0.25">
      <c r="A15" s="24"/>
      <c r="B15" s="103"/>
      <c r="C15" s="1"/>
      <c r="D15" s="103"/>
      <c r="E15" s="10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3"/>
      <c r="Z15" s="93"/>
      <c r="AA15" s="93"/>
      <c r="AB15" s="93"/>
      <c r="AC15" s="93"/>
      <c r="AD15" s="93"/>
    </row>
    <row r="16" spans="1:32" x14ac:dyDescent="0.25">
      <c r="A16" s="24"/>
      <c r="B16" s="103"/>
      <c r="C16" s="1"/>
      <c r="D16" s="103"/>
      <c r="E16" s="10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3"/>
      <c r="C17" s="1"/>
      <c r="D17" s="103"/>
      <c r="E17" s="10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3"/>
      <c r="C18" s="1"/>
      <c r="D18" s="103"/>
      <c r="E18" s="10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3"/>
      <c r="C19" s="1"/>
      <c r="D19" s="103"/>
      <c r="E19" s="10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3"/>
      <c r="C20" s="1"/>
      <c r="D20" s="103"/>
      <c r="E20" s="10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3"/>
      <c r="C21" s="1"/>
      <c r="D21" s="103"/>
      <c r="E21" s="10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3"/>
      <c r="C22" s="1"/>
      <c r="D22" s="103"/>
      <c r="E22" s="10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3"/>
      <c r="C23" s="1"/>
      <c r="D23" s="103"/>
      <c r="E23" s="10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3"/>
      <c r="C24" s="1"/>
      <c r="D24" s="103"/>
      <c r="E24" s="10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3"/>
      <c r="C25" s="1"/>
      <c r="D25" s="103"/>
      <c r="E25" s="10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3"/>
      <c r="C26" s="1"/>
      <c r="D26" s="103"/>
      <c r="E26" s="10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3"/>
      <c r="C27" s="1"/>
      <c r="D27" s="103"/>
      <c r="E27" s="10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3"/>
      <c r="C28" s="1"/>
      <c r="D28" s="103"/>
      <c r="E28" s="10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3"/>
      <c r="C29" s="1"/>
      <c r="D29" s="103"/>
      <c r="E29" s="10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3"/>
      <c r="C30" s="1"/>
      <c r="D30" s="103"/>
      <c r="E30" s="10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3"/>
      <c r="C31" s="1"/>
      <c r="D31" s="103"/>
      <c r="E31" s="10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3"/>
      <c r="C32" s="1"/>
      <c r="D32" s="103"/>
      <c r="E32" s="10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3"/>
      <c r="C33" s="1"/>
      <c r="D33" s="103"/>
      <c r="E33" s="10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3"/>
      <c r="C34" s="1"/>
      <c r="D34" s="103"/>
      <c r="E34" s="10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3"/>
      <c r="Z34" s="93"/>
      <c r="AA34" s="93"/>
      <c r="AB34" s="93"/>
      <c r="AC34" s="93"/>
      <c r="AD34" s="93"/>
    </row>
    <row r="35" spans="1:30" x14ac:dyDescent="0.25">
      <c r="A35" s="24"/>
      <c r="B35" s="103"/>
      <c r="C35" s="1"/>
      <c r="D35" s="103"/>
      <c r="E35" s="10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3"/>
      <c r="X35" s="1"/>
      <c r="Y35" s="93"/>
      <c r="Z35" s="93"/>
      <c r="AA35" s="93"/>
      <c r="AB35" s="93"/>
      <c r="AC35" s="93"/>
      <c r="AD35" s="93"/>
    </row>
    <row r="36" spans="1:30" x14ac:dyDescent="0.25">
      <c r="A36" s="24"/>
      <c r="B36" s="103"/>
      <c r="C36" s="1"/>
      <c r="D36" s="103"/>
      <c r="E36" s="10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3"/>
      <c r="X36" s="1"/>
      <c r="Y36" s="93"/>
      <c r="Z36" s="93"/>
      <c r="AA36" s="93"/>
      <c r="AB36" s="93"/>
      <c r="AC36" s="93"/>
      <c r="AD36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2019-01-21T09:15:39Z</dcterms:modified>
</cp:coreProperties>
</file>