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4" i="1"/>
  <c r="O12" i="1"/>
  <c r="O11" i="1"/>
  <c r="O10" i="1"/>
  <c r="O17" i="1" s="1"/>
  <c r="O13" i="1"/>
  <c r="AE17" i="1"/>
  <c r="AD17" i="1"/>
  <c r="AC17" i="1"/>
  <c r="AB17" i="1"/>
  <c r="AA17" i="1"/>
  <c r="Z17" i="1"/>
  <c r="Y17" i="1"/>
  <c r="I23" i="1" s="1"/>
  <c r="N23" i="1" s="1"/>
  <c r="X17" i="1"/>
  <c r="H23" i="1"/>
  <c r="L23" i="1" s="1"/>
  <c r="W17" i="1"/>
  <c r="G23" i="1" s="1"/>
  <c r="V17" i="1"/>
  <c r="F23" i="1" s="1"/>
  <c r="K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I21" i="1" s="1"/>
  <c r="M21" i="1" s="1"/>
  <c r="H17" i="1"/>
  <c r="H21" i="1" s="1"/>
  <c r="G17" i="1"/>
  <c r="G21" i="1" s="1"/>
  <c r="F17" i="1"/>
  <c r="F21" i="1" s="1"/>
  <c r="E17" i="1"/>
  <c r="E21" i="1" s="1"/>
  <c r="K22" i="1" l="1"/>
  <c r="E24" i="1"/>
  <c r="G24" i="1"/>
  <c r="L22" i="1"/>
  <c r="K21" i="1"/>
  <c r="F24" i="1"/>
  <c r="L21" i="1"/>
  <c r="H24" i="1"/>
  <c r="L24" i="1" s="1"/>
  <c r="N22" i="1"/>
  <c r="I24" i="1"/>
  <c r="M22" i="1"/>
  <c r="M23" i="1"/>
  <c r="N17" i="1"/>
  <c r="N21" i="1" s="1"/>
  <c r="O21" i="1"/>
  <c r="D18" i="1"/>
  <c r="K24" i="1" l="1"/>
  <c r="M24" i="1"/>
  <c r="O24" i="1" l="1"/>
  <c r="N24" i="1" s="1"/>
</calcChain>
</file>

<file path=xl/sharedStrings.xml><?xml version="1.0" encoding="utf-8"?>
<sst xmlns="http://schemas.openxmlformats.org/spreadsheetml/2006/main" count="108" uniqueCount="71">
  <si>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</si>
  <si>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</si>
  <si>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</si>
  <si>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</si>
  <si>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</si>
  <si>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</si>
  <si>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</si>
  <si>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</si>
  <si>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</si>
  <si>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</si>
  <si>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</si>
  <si>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</si>
  <si>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</si>
  <si>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</si>
  <si>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</si>
  <si>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</si>
  <si>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</si>
  <si>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</si>
  <si>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</si>
  <si>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</si>
  <si>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</si>
  <si>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</si>
  <si>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</si>
  <si>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</si>
  <si>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</si>
  <si>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</si>
  <si>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</si>
  <si>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</si>
  <si>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</si>
  <si>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</si>
  <si>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</si>
  <si>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</si>
  <si>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</si>
  <si>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</si>
  <si>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</si>
  <si>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</si>
  <si>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</si>
  <si>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</si>
  <si>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</si>
  <si>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ENSIMMÄISET</t>
  </si>
  <si>
    <t>3.</t>
  </si>
  <si>
    <t>Virkiä</t>
  </si>
  <si>
    <t>1.  ottelu</t>
  </si>
  <si>
    <t>play off</t>
  </si>
  <si>
    <t>KL - %</t>
  </si>
  <si>
    <t>4.  ottelu</t>
  </si>
  <si>
    <t>YPJ</t>
  </si>
  <si>
    <t>9.</t>
  </si>
  <si>
    <t>11.</t>
  </si>
  <si>
    <t>alemmat pudotuspelit</t>
  </si>
  <si>
    <t>Suvi Huhtanen</t>
  </si>
  <si>
    <t>KaKa</t>
  </si>
  <si>
    <t>14.05. 2008  YPJ - Pesäkarhut  0-2  (1-4, 0-8)</t>
  </si>
  <si>
    <t xml:space="preserve">  22 v   7 kk 29 pv</t>
  </si>
  <si>
    <t>29.05. 2008  YPJ - Fera  2-0  (10-5, 3-0)</t>
  </si>
  <si>
    <t>6.  ottelu</t>
  </si>
  <si>
    <t xml:space="preserve">  22 v   8 kk 14 pv</t>
  </si>
  <si>
    <t>24.05. 2008  Pesä Ysit - YPJ  1-2  (7-0, 6-8, 0-1)</t>
  </si>
  <si>
    <t xml:space="preserve">  22 v   8 kk   9 pv</t>
  </si>
  <si>
    <t>18.07. 2010  Virkiä - SiiPe  2-0  (7-0, 9-4)</t>
  </si>
  <si>
    <t>72.  ottelu</t>
  </si>
  <si>
    <t xml:space="preserve">  24 v 10 kk   3 pv</t>
  </si>
  <si>
    <t>1.</t>
  </si>
  <si>
    <t>15.9.1985   Kauhajoki</t>
  </si>
  <si>
    <t>Seurat</t>
  </si>
  <si>
    <t>KaKa = Kauhajoen Karhu  (1910),  kasvattajaseura</t>
  </si>
  <si>
    <t>YPJ = Ylihärmän Pesis-Junkkarit  (1996)</t>
  </si>
  <si>
    <t>Virkiä = Lapuan Virkiä  (1907)</t>
  </si>
  <si>
    <t>SMJ</t>
  </si>
  <si>
    <t>superpesiskarsinta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</si>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</sst>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8" customWidth="1"/>
    <col min="4" max="4" width="8" style="90" customWidth="1"/>
    <col min="5" max="12" width="5.7109375" style="90" customWidth="1"/>
    <col min="13" max="13" width="6.28515625" style="90" customWidth="1"/>
    <col min="14" max="14" width="8.28515625" style="90" customWidth="1"/>
    <col min="15" max="15" width="0.42578125" style="90" customWidth="1"/>
    <col min="16" max="23" width="5.7109375" style="90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7.285156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50</v>
      </c>
      <c r="C1" s="2"/>
      <c r="D1" s="3"/>
      <c r="E1" s="4" t="s">
        <v>63</v>
      </c>
      <c r="F1" s="5"/>
      <c r="G1" s="5"/>
      <c r="H1" s="6"/>
      <c r="I1" s="3"/>
      <c r="J1" s="5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2002</v>
      </c>
      <c r="C4" s="29"/>
      <c r="D4" s="30" t="s">
        <v>51</v>
      </c>
      <c r="E4" s="29"/>
      <c r="F4" s="31" t="s">
        <v>37</v>
      </c>
      <c r="G4" s="29"/>
      <c r="H4" s="29"/>
      <c r="I4" s="29"/>
      <c r="J4" s="29"/>
      <c r="K4" s="29"/>
      <c r="L4" s="29"/>
      <c r="M4" s="29"/>
      <c r="N4" s="32"/>
      <c r="O4" s="27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29">
        <v>2003</v>
      </c>
      <c r="C5" s="29"/>
      <c r="D5" s="30" t="s">
        <v>51</v>
      </c>
      <c r="E5" s="29"/>
      <c r="F5" s="31" t="s">
        <v>37</v>
      </c>
      <c r="G5" s="29"/>
      <c r="H5" s="29"/>
      <c r="I5" s="29"/>
      <c r="J5" s="29"/>
      <c r="K5" s="29"/>
      <c r="L5" s="29"/>
      <c r="M5" s="29"/>
      <c r="N5" s="32"/>
      <c r="O5" s="27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29">
        <v>2004</v>
      </c>
      <c r="C6" s="29"/>
      <c r="D6" s="30" t="s">
        <v>51</v>
      </c>
      <c r="E6" s="29"/>
      <c r="F6" s="31" t="s">
        <v>37</v>
      </c>
      <c r="G6" s="29"/>
      <c r="H6" s="29"/>
      <c r="I6" s="29"/>
      <c r="J6" s="29"/>
      <c r="K6" s="29"/>
      <c r="L6" s="29"/>
      <c r="M6" s="29"/>
      <c r="N6" s="32"/>
      <c r="O6" s="27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29">
        <v>2005</v>
      </c>
      <c r="C7" s="29"/>
      <c r="D7" s="30" t="s">
        <v>51</v>
      </c>
      <c r="E7" s="29"/>
      <c r="F7" s="31" t="s">
        <v>37</v>
      </c>
      <c r="G7" s="29"/>
      <c r="H7" s="29"/>
      <c r="I7" s="29"/>
      <c r="J7" s="29"/>
      <c r="K7" s="29"/>
      <c r="L7" s="29"/>
      <c r="M7" s="29"/>
      <c r="N7" s="32"/>
      <c r="O7" s="27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5">
        <v>2006</v>
      </c>
      <c r="C8" s="35"/>
      <c r="D8" s="36" t="s">
        <v>51</v>
      </c>
      <c r="E8" s="35"/>
      <c r="F8" s="37" t="s">
        <v>38</v>
      </c>
      <c r="G8" s="92"/>
      <c r="H8" s="91"/>
      <c r="I8" s="35"/>
      <c r="J8" s="35"/>
      <c r="K8" s="35"/>
      <c r="L8" s="35"/>
      <c r="M8" s="35"/>
      <c r="N8" s="38"/>
      <c r="O8" s="27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5"/>
      <c r="AG8" s="25"/>
      <c r="AH8" s="26"/>
      <c r="AI8" s="26"/>
      <c r="AJ8" s="26"/>
      <c r="AK8" s="26"/>
      <c r="AL8" s="9"/>
    </row>
    <row r="9" spans="1:38" s="11" customFormat="1" ht="15" customHeight="1" x14ac:dyDescent="0.2">
      <c r="A9" s="1"/>
      <c r="B9" s="35">
        <v>2007</v>
      </c>
      <c r="C9" s="35"/>
      <c r="D9" s="36" t="s">
        <v>51</v>
      </c>
      <c r="E9" s="35"/>
      <c r="F9" s="37" t="s">
        <v>38</v>
      </c>
      <c r="G9" s="92"/>
      <c r="H9" s="91"/>
      <c r="I9" s="35"/>
      <c r="J9" s="35"/>
      <c r="K9" s="35"/>
      <c r="L9" s="35"/>
      <c r="M9" s="35"/>
      <c r="N9" s="38"/>
      <c r="O9" s="27"/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/>
      <c r="AC9" s="33"/>
      <c r="AD9" s="33"/>
      <c r="AE9" s="33"/>
      <c r="AF9" s="15"/>
      <c r="AG9" s="25"/>
      <c r="AH9" s="10"/>
      <c r="AI9" s="26"/>
      <c r="AJ9" s="26"/>
      <c r="AK9" s="26"/>
      <c r="AL9" s="9"/>
    </row>
    <row r="10" spans="1:38" ht="15" customHeight="1" x14ac:dyDescent="0.2">
      <c r="A10" s="1"/>
      <c r="B10" s="33">
        <v>2008</v>
      </c>
      <c r="C10" s="33" t="s">
        <v>47</v>
      </c>
      <c r="D10" s="39" t="s">
        <v>46</v>
      </c>
      <c r="E10" s="33">
        <v>20</v>
      </c>
      <c r="F10" s="33">
        <v>0</v>
      </c>
      <c r="G10" s="33">
        <v>7</v>
      </c>
      <c r="H10" s="33">
        <v>6</v>
      </c>
      <c r="I10" s="33">
        <v>40</v>
      </c>
      <c r="J10" s="33">
        <v>27</v>
      </c>
      <c r="K10" s="33">
        <v>4</v>
      </c>
      <c r="L10" s="33">
        <v>2</v>
      </c>
      <c r="M10" s="33">
        <v>7</v>
      </c>
      <c r="N10" s="40">
        <v>0.52629999999999999</v>
      </c>
      <c r="O10" s="27">
        <f t="shared" ref="O10:O14" si="0">PRODUCT(I10/N10)</f>
        <v>76.002280068402058</v>
      </c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3"/>
      <c r="AC10" s="33"/>
      <c r="AD10" s="33"/>
      <c r="AE10" s="33"/>
      <c r="AF10" s="15"/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33">
        <v>2009</v>
      </c>
      <c r="C11" s="33" t="s">
        <v>48</v>
      </c>
      <c r="D11" s="39" t="s">
        <v>46</v>
      </c>
      <c r="E11" s="33">
        <v>24</v>
      </c>
      <c r="F11" s="33">
        <v>0</v>
      </c>
      <c r="G11" s="33">
        <v>4</v>
      </c>
      <c r="H11" s="33">
        <v>12</v>
      </c>
      <c r="I11" s="33">
        <v>79</v>
      </c>
      <c r="J11" s="33">
        <v>23</v>
      </c>
      <c r="K11" s="33">
        <v>39</v>
      </c>
      <c r="L11" s="33">
        <v>13</v>
      </c>
      <c r="M11" s="33">
        <v>4</v>
      </c>
      <c r="N11" s="40">
        <v>0.51629999999999998</v>
      </c>
      <c r="O11" s="27">
        <f t="shared" si="0"/>
        <v>153.01181483633547</v>
      </c>
      <c r="P11" s="33"/>
      <c r="Q11" s="33"/>
      <c r="R11" s="33"/>
      <c r="S11" s="33"/>
      <c r="T11" s="33"/>
      <c r="U11" s="34">
        <v>10</v>
      </c>
      <c r="V11" s="34">
        <v>0</v>
      </c>
      <c r="W11" s="34">
        <v>0</v>
      </c>
      <c r="X11" s="34">
        <v>14</v>
      </c>
      <c r="Y11" s="34">
        <v>44</v>
      </c>
      <c r="Z11" s="33"/>
      <c r="AA11" s="33"/>
      <c r="AB11" s="41"/>
      <c r="AC11" s="33"/>
      <c r="AD11" s="33"/>
      <c r="AE11" s="33"/>
      <c r="AF11" s="42" t="s">
        <v>49</v>
      </c>
      <c r="AG11" s="25"/>
      <c r="AH11" s="1"/>
      <c r="AI11" s="26"/>
      <c r="AJ11" s="26"/>
      <c r="AK11" s="26"/>
      <c r="AL11" s="9"/>
    </row>
    <row r="12" spans="1:38" ht="15" customHeight="1" x14ac:dyDescent="0.2">
      <c r="A12" s="1"/>
      <c r="B12" s="33">
        <v>2010</v>
      </c>
      <c r="C12" s="33" t="s">
        <v>40</v>
      </c>
      <c r="D12" s="39" t="s">
        <v>41</v>
      </c>
      <c r="E12" s="33">
        <v>24</v>
      </c>
      <c r="F12" s="33">
        <v>1</v>
      </c>
      <c r="G12" s="33">
        <v>4</v>
      </c>
      <c r="H12" s="33">
        <v>14</v>
      </c>
      <c r="I12" s="33">
        <v>63</v>
      </c>
      <c r="J12" s="33">
        <v>36</v>
      </c>
      <c r="K12" s="33">
        <v>13</v>
      </c>
      <c r="L12" s="33">
        <v>9</v>
      </c>
      <c r="M12" s="33">
        <v>5</v>
      </c>
      <c r="N12" s="40">
        <v>0.48089999999999999</v>
      </c>
      <c r="O12" s="27">
        <f t="shared" si="0"/>
        <v>131.00436681222706</v>
      </c>
      <c r="P12" s="33">
        <v>8</v>
      </c>
      <c r="Q12" s="33">
        <v>0</v>
      </c>
      <c r="R12" s="33">
        <v>2</v>
      </c>
      <c r="S12" s="33">
        <v>2</v>
      </c>
      <c r="T12" s="33">
        <v>8</v>
      </c>
      <c r="U12" s="34"/>
      <c r="V12" s="34"/>
      <c r="W12" s="34"/>
      <c r="X12" s="34"/>
      <c r="Y12" s="34"/>
      <c r="Z12" s="33"/>
      <c r="AA12" s="33"/>
      <c r="AB12" s="41"/>
      <c r="AC12" s="33"/>
      <c r="AD12" s="33"/>
      <c r="AE12" s="33">
        <v>1</v>
      </c>
      <c r="AF12" s="15" t="s">
        <v>43</v>
      </c>
      <c r="AG12" s="25"/>
      <c r="AH12" s="1"/>
      <c r="AI12" s="26"/>
      <c r="AJ12" s="26"/>
      <c r="AK12" s="26"/>
      <c r="AL12" s="9"/>
    </row>
    <row r="13" spans="1:38" ht="15" customHeight="1" x14ac:dyDescent="0.2">
      <c r="A13" s="1"/>
      <c r="B13" s="33">
        <v>2011</v>
      </c>
      <c r="C13" s="33" t="s">
        <v>62</v>
      </c>
      <c r="D13" s="39" t="s">
        <v>41</v>
      </c>
      <c r="E13" s="33">
        <v>22</v>
      </c>
      <c r="F13" s="33">
        <v>0</v>
      </c>
      <c r="G13" s="33">
        <v>4</v>
      </c>
      <c r="H13" s="33">
        <v>12</v>
      </c>
      <c r="I13" s="33">
        <v>51</v>
      </c>
      <c r="J13" s="33">
        <v>33</v>
      </c>
      <c r="K13" s="33">
        <v>7</v>
      </c>
      <c r="L13" s="33">
        <v>7</v>
      </c>
      <c r="M13" s="33">
        <v>4</v>
      </c>
      <c r="N13" s="40">
        <v>0.5</v>
      </c>
      <c r="O13" s="27">
        <f t="shared" si="0"/>
        <v>102</v>
      </c>
      <c r="P13" s="33">
        <v>11</v>
      </c>
      <c r="Q13" s="33">
        <v>1</v>
      </c>
      <c r="R13" s="33">
        <v>3</v>
      </c>
      <c r="S13" s="33">
        <v>3</v>
      </c>
      <c r="T13" s="33">
        <v>16</v>
      </c>
      <c r="U13" s="34"/>
      <c r="V13" s="34"/>
      <c r="W13" s="34"/>
      <c r="X13" s="34"/>
      <c r="Y13" s="34"/>
      <c r="Z13" s="33"/>
      <c r="AA13" s="33"/>
      <c r="AB13" s="41"/>
      <c r="AC13" s="33">
        <v>1</v>
      </c>
      <c r="AD13" s="33"/>
      <c r="AE13" s="33"/>
      <c r="AF13" s="15" t="s">
        <v>43</v>
      </c>
      <c r="AG13" s="25"/>
      <c r="AH13" s="1"/>
      <c r="AI13" s="26"/>
      <c r="AJ13" s="26"/>
      <c r="AK13" s="26"/>
      <c r="AL13" s="9"/>
    </row>
    <row r="14" spans="1:38" ht="15" customHeight="1" x14ac:dyDescent="0.2">
      <c r="A14" s="1"/>
      <c r="B14" s="33">
        <v>2012</v>
      </c>
      <c r="C14" s="33" t="s">
        <v>62</v>
      </c>
      <c r="D14" s="39" t="s">
        <v>41</v>
      </c>
      <c r="E14" s="33">
        <v>21</v>
      </c>
      <c r="F14" s="33">
        <v>0</v>
      </c>
      <c r="G14" s="33">
        <v>6</v>
      </c>
      <c r="H14" s="33">
        <v>5</v>
      </c>
      <c r="I14" s="33">
        <v>45</v>
      </c>
      <c r="J14" s="33">
        <v>15</v>
      </c>
      <c r="K14" s="33">
        <v>16</v>
      </c>
      <c r="L14" s="33">
        <v>8</v>
      </c>
      <c r="M14" s="33">
        <v>6</v>
      </c>
      <c r="N14" s="40">
        <v>0.39500000000000002</v>
      </c>
      <c r="O14" s="27">
        <f t="shared" si="0"/>
        <v>113.92405063291139</v>
      </c>
      <c r="P14" s="33">
        <v>15</v>
      </c>
      <c r="Q14" s="33">
        <v>0</v>
      </c>
      <c r="R14" s="33">
        <v>3</v>
      </c>
      <c r="S14" s="33">
        <v>4</v>
      </c>
      <c r="T14" s="33">
        <v>28</v>
      </c>
      <c r="U14" s="34"/>
      <c r="V14" s="34"/>
      <c r="W14" s="34"/>
      <c r="X14" s="34"/>
      <c r="Y14" s="34"/>
      <c r="Z14" s="33"/>
      <c r="AA14" s="33"/>
      <c r="AB14" s="33">
        <v>1</v>
      </c>
      <c r="AC14" s="33">
        <v>1</v>
      </c>
      <c r="AD14" s="33"/>
      <c r="AE14" s="33"/>
      <c r="AF14" s="15" t="s">
        <v>43</v>
      </c>
      <c r="AG14" s="25"/>
      <c r="AH14" s="1"/>
      <c r="AI14" s="26"/>
      <c r="AJ14" s="26"/>
      <c r="AK14" s="26"/>
      <c r="AL14" s="9"/>
    </row>
    <row r="15" spans="1:38" ht="15" customHeight="1" x14ac:dyDescent="0.2">
      <c r="A15" s="1"/>
      <c r="B15" s="33">
        <v>2013</v>
      </c>
      <c r="C15" s="33" t="s">
        <v>62</v>
      </c>
      <c r="D15" s="39" t="s">
        <v>41</v>
      </c>
      <c r="E15" s="33">
        <v>18</v>
      </c>
      <c r="F15" s="33">
        <v>0</v>
      </c>
      <c r="G15" s="33">
        <v>5</v>
      </c>
      <c r="H15" s="33">
        <v>6</v>
      </c>
      <c r="I15" s="33">
        <v>34</v>
      </c>
      <c r="J15" s="33">
        <v>13</v>
      </c>
      <c r="K15" s="33">
        <v>9</v>
      </c>
      <c r="L15" s="33">
        <v>7</v>
      </c>
      <c r="M15" s="33">
        <v>5</v>
      </c>
      <c r="N15" s="40">
        <v>0.33660000000000001</v>
      </c>
      <c r="O15" s="27">
        <f>PRODUCT(I15/N15)</f>
        <v>101.01010101010101</v>
      </c>
      <c r="P15" s="33">
        <v>4</v>
      </c>
      <c r="Q15" s="33">
        <v>0</v>
      </c>
      <c r="R15" s="33">
        <v>2</v>
      </c>
      <c r="S15" s="33">
        <v>2</v>
      </c>
      <c r="T15" s="33">
        <v>10</v>
      </c>
      <c r="U15" s="34"/>
      <c r="V15" s="34"/>
      <c r="W15" s="34"/>
      <c r="X15" s="34"/>
      <c r="Y15" s="34"/>
      <c r="Z15" s="33"/>
      <c r="AA15" s="33"/>
      <c r="AB15" s="33">
        <v>1</v>
      </c>
      <c r="AC15" s="33">
        <v>1</v>
      </c>
      <c r="AD15" s="33"/>
      <c r="AE15" s="33"/>
      <c r="AF15" s="15" t="s">
        <v>43</v>
      </c>
      <c r="AG15" s="25"/>
      <c r="AH15" s="1"/>
      <c r="AI15" s="26"/>
      <c r="AJ15" s="26"/>
      <c r="AK15" s="26"/>
      <c r="AL15" s="9"/>
    </row>
    <row r="16" spans="1:38" ht="15" customHeight="1" x14ac:dyDescent="0.2">
      <c r="A16" s="1"/>
      <c r="B16" s="35">
        <v>2014</v>
      </c>
      <c r="C16" s="35"/>
      <c r="D16" s="36" t="s">
        <v>68</v>
      </c>
      <c r="E16" s="35"/>
      <c r="F16" s="37" t="s">
        <v>38</v>
      </c>
      <c r="G16" s="92"/>
      <c r="H16" s="91"/>
      <c r="I16" s="35"/>
      <c r="J16" s="35"/>
      <c r="K16" s="35"/>
      <c r="L16" s="35"/>
      <c r="M16" s="35"/>
      <c r="N16" s="38"/>
      <c r="O16" s="93"/>
      <c r="P16" s="33"/>
      <c r="Q16" s="33"/>
      <c r="R16" s="33"/>
      <c r="S16" s="33"/>
      <c r="T16" s="33"/>
      <c r="U16" s="34">
        <v>3</v>
      </c>
      <c r="V16" s="34">
        <v>0</v>
      </c>
      <c r="W16" s="34">
        <v>1</v>
      </c>
      <c r="X16" s="34">
        <v>1</v>
      </c>
      <c r="Y16" s="34">
        <v>7</v>
      </c>
      <c r="Z16" s="33"/>
      <c r="AA16" s="33"/>
      <c r="AB16" s="33"/>
      <c r="AC16" s="33"/>
      <c r="AD16" s="44"/>
      <c r="AE16" s="44"/>
      <c r="AF16" s="42" t="s">
        <v>69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18" t="s">
        <v>9</v>
      </c>
      <c r="C17" s="19"/>
      <c r="D17" s="17"/>
      <c r="E17" s="20">
        <f t="shared" ref="E17:M17" si="1">SUM(E4:E16)</f>
        <v>129</v>
      </c>
      <c r="F17" s="20">
        <f t="shared" si="1"/>
        <v>1</v>
      </c>
      <c r="G17" s="20">
        <f t="shared" si="1"/>
        <v>30</v>
      </c>
      <c r="H17" s="20">
        <f t="shared" si="1"/>
        <v>55</v>
      </c>
      <c r="I17" s="20">
        <f t="shared" si="1"/>
        <v>312</v>
      </c>
      <c r="J17" s="20">
        <f t="shared" si="1"/>
        <v>147</v>
      </c>
      <c r="K17" s="20">
        <f t="shared" si="1"/>
        <v>88</v>
      </c>
      <c r="L17" s="20">
        <f t="shared" si="1"/>
        <v>46</v>
      </c>
      <c r="M17" s="20">
        <f t="shared" si="1"/>
        <v>31</v>
      </c>
      <c r="N17" s="43">
        <f>PRODUCT(I17/O17)</f>
        <v>0.46088898076842277</v>
      </c>
      <c r="O17" s="95">
        <f>SUM(O10:O16)</f>
        <v>676.95261335997702</v>
      </c>
      <c r="P17" s="20">
        <f t="shared" ref="P17:AE17" si="2">SUM(P4:P16)</f>
        <v>38</v>
      </c>
      <c r="Q17" s="20">
        <f t="shared" si="2"/>
        <v>1</v>
      </c>
      <c r="R17" s="20">
        <f t="shared" si="2"/>
        <v>10</v>
      </c>
      <c r="S17" s="20">
        <f t="shared" si="2"/>
        <v>11</v>
      </c>
      <c r="T17" s="20">
        <f t="shared" si="2"/>
        <v>62</v>
      </c>
      <c r="U17" s="20">
        <f t="shared" si="2"/>
        <v>13</v>
      </c>
      <c r="V17" s="20">
        <f t="shared" si="2"/>
        <v>0</v>
      </c>
      <c r="W17" s="20">
        <f t="shared" si="2"/>
        <v>1</v>
      </c>
      <c r="X17" s="20">
        <f t="shared" si="2"/>
        <v>15</v>
      </c>
      <c r="Y17" s="20">
        <f t="shared" si="2"/>
        <v>51</v>
      </c>
      <c r="Z17" s="20">
        <f t="shared" si="2"/>
        <v>0</v>
      </c>
      <c r="AA17" s="20">
        <f t="shared" si="2"/>
        <v>0</v>
      </c>
      <c r="AB17" s="20">
        <f t="shared" si="2"/>
        <v>2</v>
      </c>
      <c r="AC17" s="20">
        <f t="shared" si="2"/>
        <v>3</v>
      </c>
      <c r="AD17" s="20">
        <f t="shared" si="2"/>
        <v>0</v>
      </c>
      <c r="AE17" s="20">
        <f t="shared" si="2"/>
        <v>1</v>
      </c>
      <c r="AF17" s="15"/>
      <c r="AG17" s="25"/>
      <c r="AH17" s="1"/>
      <c r="AI17" s="10"/>
      <c r="AJ17" s="10"/>
      <c r="AK17" s="10"/>
      <c r="AL17" s="9"/>
    </row>
    <row r="18" spans="1:38" ht="15" customHeight="1" x14ac:dyDescent="0.2">
      <c r="A18" s="1"/>
      <c r="B18" s="39" t="s">
        <v>2</v>
      </c>
      <c r="C18" s="44"/>
      <c r="D18" s="45">
        <f>SUM(F17:H17)+((I17-F17-G17)/3)+(E17/3)+(Z17*25)+(AA17*25)+(AB17*10)+(AC17*25)+(AD17*20)+(AE17*15)</f>
        <v>332.66666666666669</v>
      </c>
      <c r="E18" s="1"/>
      <c r="F18" s="1"/>
      <c r="G18" s="1"/>
      <c r="H18" s="1"/>
      <c r="I18" s="1"/>
      <c r="J18" s="1"/>
      <c r="K18" s="1"/>
      <c r="L18" s="1"/>
      <c r="M18" s="1"/>
      <c r="N18" s="4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7"/>
      <c r="AE18" s="1"/>
      <c r="AF18" s="1"/>
      <c r="AG18" s="25"/>
      <c r="AH18" s="1"/>
      <c r="AI18" s="26"/>
      <c r="AJ18" s="26"/>
      <c r="AK18" s="26"/>
      <c r="AL18" s="9"/>
    </row>
    <row r="19" spans="1:38" s="1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6"/>
      <c r="O19" s="48"/>
      <c r="P19" s="1"/>
      <c r="Q19" s="4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50"/>
      <c r="AG19" s="25"/>
      <c r="AH19" s="1"/>
      <c r="AI19" s="10"/>
      <c r="AJ19" s="10"/>
      <c r="AK19" s="10"/>
      <c r="AL19" s="9"/>
    </row>
    <row r="20" spans="1:38" ht="15" customHeight="1" x14ac:dyDescent="0.25">
      <c r="A20" s="1"/>
      <c r="B20" s="24" t="s">
        <v>16</v>
      </c>
      <c r="C20" s="51"/>
      <c r="D20" s="51"/>
      <c r="E20" s="20" t="s">
        <v>4</v>
      </c>
      <c r="F20" s="20" t="s">
        <v>13</v>
      </c>
      <c r="G20" s="17" t="s">
        <v>14</v>
      </c>
      <c r="H20" s="20" t="s">
        <v>15</v>
      </c>
      <c r="I20" s="20" t="s">
        <v>3</v>
      </c>
      <c r="J20" s="1"/>
      <c r="K20" s="20" t="s">
        <v>29</v>
      </c>
      <c r="L20" s="20" t="s">
        <v>30</v>
      </c>
      <c r="M20" s="20" t="s">
        <v>31</v>
      </c>
      <c r="N20" s="43" t="s">
        <v>44</v>
      </c>
      <c r="O20" s="27"/>
      <c r="P20" s="52" t="s">
        <v>39</v>
      </c>
      <c r="Q20" s="14"/>
      <c r="R20" s="14"/>
      <c r="S20" s="14"/>
      <c r="T20" s="53"/>
      <c r="U20" s="53"/>
      <c r="V20" s="53"/>
      <c r="W20" s="53"/>
      <c r="X20" s="53"/>
      <c r="Y20" s="14"/>
      <c r="Z20" s="14"/>
      <c r="AA20" s="14"/>
      <c r="AB20" s="14"/>
      <c r="AC20" s="14"/>
      <c r="AD20" s="14"/>
      <c r="AE20" s="14"/>
      <c r="AF20" s="54"/>
      <c r="AG20" s="25"/>
      <c r="AH20" s="27"/>
      <c r="AI20" s="10"/>
      <c r="AJ20" s="10"/>
      <c r="AK20" s="10"/>
      <c r="AL20" s="9"/>
    </row>
    <row r="21" spans="1:38" ht="15" customHeight="1" x14ac:dyDescent="0.2">
      <c r="A21" s="1"/>
      <c r="B21" s="52" t="s">
        <v>17</v>
      </c>
      <c r="C21" s="14"/>
      <c r="D21" s="55"/>
      <c r="E21" s="33">
        <f>PRODUCT(E17)</f>
        <v>129</v>
      </c>
      <c r="F21" s="33">
        <f>PRODUCT(F17)</f>
        <v>1</v>
      </c>
      <c r="G21" s="33">
        <f>PRODUCT(G17)</f>
        <v>30</v>
      </c>
      <c r="H21" s="33">
        <f>PRODUCT(H17)</f>
        <v>55</v>
      </c>
      <c r="I21" s="33">
        <f>PRODUCT(I17)</f>
        <v>312</v>
      </c>
      <c r="J21" s="1"/>
      <c r="K21" s="56">
        <f>PRODUCT((F21+G21)/E21)</f>
        <v>0.24031007751937986</v>
      </c>
      <c r="L21" s="56">
        <f>PRODUCT(H21/E21)</f>
        <v>0.4263565891472868</v>
      </c>
      <c r="M21" s="56">
        <f>PRODUCT(I21/E21)</f>
        <v>2.4186046511627906</v>
      </c>
      <c r="N21" s="57">
        <f>PRODUCT(N17)</f>
        <v>0.46088898076842277</v>
      </c>
      <c r="O21" s="27">
        <f>PRODUCT(O17)</f>
        <v>676.95261335997702</v>
      </c>
      <c r="P21" s="58" t="s">
        <v>21</v>
      </c>
      <c r="Q21" s="59"/>
      <c r="R21" s="59"/>
      <c r="S21" s="60" t="s">
        <v>52</v>
      </c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1" t="s">
        <v>42</v>
      </c>
      <c r="AE21" s="60"/>
      <c r="AF21" s="62" t="s">
        <v>53</v>
      </c>
      <c r="AG21" s="25"/>
      <c r="AH21" s="10"/>
      <c r="AI21" s="10"/>
      <c r="AJ21" s="10"/>
      <c r="AK21" s="10"/>
      <c r="AL21" s="9"/>
    </row>
    <row r="22" spans="1:38" ht="15" customHeight="1" x14ac:dyDescent="0.2">
      <c r="A22" s="1"/>
      <c r="B22" s="63" t="s">
        <v>18</v>
      </c>
      <c r="C22" s="64"/>
      <c r="D22" s="65"/>
      <c r="E22" s="33">
        <f>SUM(P17)</f>
        <v>38</v>
      </c>
      <c r="F22" s="33">
        <f>SUM(Q17)</f>
        <v>1</v>
      </c>
      <c r="G22" s="33">
        <f>SUM(R17)</f>
        <v>10</v>
      </c>
      <c r="H22" s="33">
        <f>SUM(S17)</f>
        <v>11</v>
      </c>
      <c r="I22" s="33">
        <f>SUM(T17)</f>
        <v>62</v>
      </c>
      <c r="J22" s="1"/>
      <c r="K22" s="56">
        <f>PRODUCT((F22+G22)/E22)</f>
        <v>0.28947368421052633</v>
      </c>
      <c r="L22" s="56">
        <f>PRODUCT(H22/E22)</f>
        <v>0.28947368421052633</v>
      </c>
      <c r="M22" s="56">
        <f>PRODUCT(I22/E22)</f>
        <v>1.631578947368421</v>
      </c>
      <c r="N22" s="40">
        <f>PRODUCT(I22/O22)</f>
        <v>0.30845771144278605</v>
      </c>
      <c r="O22" s="27">
        <v>201</v>
      </c>
      <c r="P22" s="66" t="s">
        <v>22</v>
      </c>
      <c r="Q22" s="67"/>
      <c r="R22" s="67"/>
      <c r="S22" s="68" t="s">
        <v>54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9" t="s">
        <v>55</v>
      </c>
      <c r="AE22" s="68"/>
      <c r="AF22" s="70" t="s">
        <v>56</v>
      </c>
      <c r="AG22" s="25"/>
      <c r="AH22" s="10"/>
      <c r="AI22" s="10"/>
      <c r="AJ22" s="10"/>
      <c r="AK22" s="10"/>
      <c r="AL22" s="9"/>
    </row>
    <row r="23" spans="1:38" ht="15" customHeight="1" x14ac:dyDescent="0.2">
      <c r="A23" s="1"/>
      <c r="B23" s="71" t="s">
        <v>19</v>
      </c>
      <c r="C23" s="72"/>
      <c r="D23" s="73"/>
      <c r="E23" s="34">
        <f>PRODUCT(U17)</f>
        <v>13</v>
      </c>
      <c r="F23" s="34">
        <f>PRODUCT(V17)</f>
        <v>0</v>
      </c>
      <c r="G23" s="34">
        <f>PRODUCT(W17)</f>
        <v>1</v>
      </c>
      <c r="H23" s="34">
        <f>PRODUCT(X17)</f>
        <v>15</v>
      </c>
      <c r="I23" s="34">
        <f>PRODUCT(Y17)</f>
        <v>51</v>
      </c>
      <c r="J23" s="1"/>
      <c r="K23" s="74">
        <f>PRODUCT((F23+G23)/E23)</f>
        <v>7.6923076923076927E-2</v>
      </c>
      <c r="L23" s="74">
        <f>PRODUCT(H23/E23)</f>
        <v>1.1538461538461537</v>
      </c>
      <c r="M23" s="74">
        <f>PRODUCT(I23/E23)</f>
        <v>3.9230769230769229</v>
      </c>
      <c r="N23" s="75">
        <f>PRODUCT(I23/O23)</f>
        <v>0.6071428571428571</v>
      </c>
      <c r="O23" s="27">
        <v>84</v>
      </c>
      <c r="P23" s="66" t="s">
        <v>23</v>
      </c>
      <c r="Q23" s="67"/>
      <c r="R23" s="67"/>
      <c r="S23" s="68" t="s">
        <v>57</v>
      </c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 t="s">
        <v>45</v>
      </c>
      <c r="AE23" s="68"/>
      <c r="AF23" s="70" t="s">
        <v>58</v>
      </c>
      <c r="AG23" s="25"/>
      <c r="AH23" s="10"/>
      <c r="AI23" s="10"/>
      <c r="AJ23" s="10"/>
      <c r="AK23" s="10"/>
      <c r="AL23" s="9"/>
    </row>
    <row r="24" spans="1:38" ht="15" customHeight="1" x14ac:dyDescent="0.2">
      <c r="A24" s="1"/>
      <c r="B24" s="76" t="s">
        <v>20</v>
      </c>
      <c r="C24" s="77"/>
      <c r="D24" s="78"/>
      <c r="E24" s="20">
        <f>SUM(E21:E23)</f>
        <v>180</v>
      </c>
      <c r="F24" s="20">
        <f>SUM(F21:F23)</f>
        <v>2</v>
      </c>
      <c r="G24" s="20">
        <f>SUM(G21:G23)</f>
        <v>41</v>
      </c>
      <c r="H24" s="20">
        <f>SUM(H21:H23)</f>
        <v>81</v>
      </c>
      <c r="I24" s="20">
        <f>SUM(I21:I23)</f>
        <v>425</v>
      </c>
      <c r="J24" s="1"/>
      <c r="K24" s="79">
        <f>PRODUCT((F24+G24)/E24)</f>
        <v>0.2388888888888889</v>
      </c>
      <c r="L24" s="79">
        <f>PRODUCT(H24/E24)</f>
        <v>0.45</v>
      </c>
      <c r="M24" s="79">
        <f>PRODUCT(I24/E24)</f>
        <v>2.3611111111111112</v>
      </c>
      <c r="N24" s="43">
        <f>PRODUCT(I24/O24)</f>
        <v>0.44180970465429636</v>
      </c>
      <c r="O24" s="27">
        <f>SUM(O21:O23)</f>
        <v>961.95261335997702</v>
      </c>
      <c r="P24" s="80" t="s">
        <v>24</v>
      </c>
      <c r="Q24" s="81"/>
      <c r="R24" s="81"/>
      <c r="S24" s="82" t="s">
        <v>59</v>
      </c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 t="s">
        <v>60</v>
      </c>
      <c r="AE24" s="82"/>
      <c r="AF24" s="84" t="s">
        <v>61</v>
      </c>
      <c r="AG24" s="25"/>
      <c r="AH24" s="10"/>
      <c r="AI24" s="10"/>
      <c r="AJ24" s="10"/>
      <c r="AK24" s="10"/>
      <c r="AL24" s="9"/>
    </row>
    <row r="25" spans="1:38" ht="15" customHeight="1" x14ac:dyDescent="0.25">
      <c r="A25" s="1"/>
      <c r="B25" s="47"/>
      <c r="C25" s="47"/>
      <c r="D25" s="47"/>
      <c r="E25" s="47"/>
      <c r="F25" s="47"/>
      <c r="G25" s="47"/>
      <c r="H25" s="47"/>
      <c r="I25" s="47"/>
      <c r="J25" s="1"/>
      <c r="K25" s="47"/>
      <c r="L25" s="47"/>
      <c r="M25" s="47"/>
      <c r="N25" s="46"/>
      <c r="O25" s="27"/>
      <c r="P25" s="1"/>
      <c r="Q25" s="49"/>
      <c r="R25" s="1"/>
      <c r="S25" s="1"/>
      <c r="T25" s="27"/>
      <c r="U25" s="27"/>
      <c r="V25" s="8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0"/>
      <c r="AI25" s="10"/>
      <c r="AJ25" s="10"/>
      <c r="AK25" s="10"/>
      <c r="AL25" s="9"/>
    </row>
    <row r="26" spans="1:38" s="86" customFormat="1" ht="15" customHeight="1" x14ac:dyDescent="0.25">
      <c r="A26" s="1"/>
      <c r="B26" s="1" t="s">
        <v>64</v>
      </c>
      <c r="C26" s="1"/>
      <c r="D26" s="1" t="s">
        <v>65</v>
      </c>
      <c r="E26" s="1"/>
      <c r="F26" s="1"/>
      <c r="G26" s="1"/>
      <c r="H26" s="1"/>
      <c r="I26" s="1"/>
      <c r="J26" s="1"/>
      <c r="K26" s="1"/>
      <c r="L26" s="1"/>
      <c r="M26" s="1"/>
      <c r="N26" s="49"/>
      <c r="O26" s="27"/>
      <c r="P26" s="1"/>
      <c r="Q26" s="49"/>
      <c r="R26" s="1"/>
      <c r="S26" s="1"/>
      <c r="T26" s="27"/>
      <c r="U26" s="27"/>
      <c r="V26" s="85"/>
      <c r="W26" s="1"/>
      <c r="X26" s="1"/>
      <c r="Y26" s="1"/>
      <c r="Z26" s="1"/>
      <c r="AA26" s="1"/>
      <c r="AB26" s="1"/>
      <c r="AC26" s="1"/>
      <c r="AD26" s="1"/>
      <c r="AE26" s="1"/>
      <c r="AF26" s="50"/>
      <c r="AG26" s="25"/>
      <c r="AH26" s="10"/>
      <c r="AI26" s="10"/>
      <c r="AJ26" s="10"/>
      <c r="AK26" s="10"/>
      <c r="AL26" s="9"/>
    </row>
    <row r="27" spans="1:38" s="86" customFormat="1" ht="15" customHeight="1" x14ac:dyDescent="0.25">
      <c r="A27" s="1"/>
      <c r="B27" s="1"/>
      <c r="C27" s="1"/>
      <c r="D27" s="1" t="s">
        <v>66</v>
      </c>
      <c r="E27" s="1"/>
      <c r="F27" s="1"/>
      <c r="G27" s="1"/>
      <c r="H27" s="1"/>
      <c r="I27" s="1"/>
      <c r="J27" s="1"/>
      <c r="K27" s="1"/>
      <c r="L27" s="1"/>
      <c r="M27" s="1"/>
      <c r="N27" s="49"/>
      <c r="O27" s="27"/>
      <c r="P27" s="1"/>
      <c r="Q27" s="49"/>
      <c r="R27" s="1"/>
      <c r="S27" s="1"/>
      <c r="T27" s="27"/>
      <c r="U27" s="27"/>
      <c r="V27" s="85"/>
      <c r="W27" s="1"/>
      <c r="X27" s="1"/>
      <c r="Y27" s="1"/>
      <c r="Z27" s="1"/>
      <c r="AA27" s="1"/>
      <c r="AB27" s="1"/>
      <c r="AC27" s="1"/>
      <c r="AD27" s="1"/>
      <c r="AE27" s="1"/>
      <c r="AF27" s="50"/>
      <c r="AG27" s="25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1"/>
      <c r="D28" s="1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49"/>
      <c r="O28" s="27"/>
      <c r="P28" s="1"/>
      <c r="Q28" s="49"/>
      <c r="R28" s="1"/>
      <c r="S28" s="1"/>
      <c r="T28" s="27"/>
      <c r="U28" s="27"/>
      <c r="V28" s="85"/>
      <c r="W28" s="1"/>
      <c r="X28" s="1"/>
      <c r="Y28" s="1"/>
      <c r="Z28" s="1"/>
      <c r="AA28" s="1"/>
      <c r="AB28" s="1"/>
      <c r="AC28" s="1"/>
      <c r="AD28" s="1"/>
      <c r="AE28" s="1"/>
      <c r="AF28" s="50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1"/>
      <c r="D29" s="94" t="s">
        <v>70</v>
      </c>
      <c r="E29" s="1"/>
      <c r="F29" s="1"/>
      <c r="G29" s="1"/>
      <c r="H29" s="1"/>
      <c r="I29" s="1"/>
      <c r="J29" s="1"/>
      <c r="K29" s="1"/>
      <c r="L29" s="1"/>
      <c r="M29" s="1"/>
      <c r="N29" s="49"/>
      <c r="O29" s="27"/>
      <c r="P29" s="1"/>
      <c r="Q29" s="49"/>
      <c r="R29" s="1"/>
      <c r="S29" s="1"/>
      <c r="T29" s="27"/>
      <c r="U29" s="27"/>
      <c r="V29" s="85"/>
      <c r="W29" s="1"/>
      <c r="X29" s="1"/>
      <c r="Y29" s="1"/>
      <c r="Z29" s="1"/>
      <c r="AA29" s="1"/>
      <c r="AB29" s="1"/>
      <c r="AC29" s="1"/>
      <c r="AD29" s="1"/>
      <c r="AE29" s="1"/>
      <c r="AF29" s="50"/>
      <c r="AG29" s="25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9"/>
      <c r="O30" s="27"/>
      <c r="P30" s="1"/>
      <c r="Q30" s="49"/>
      <c r="R30" s="1"/>
      <c r="S30" s="1"/>
      <c r="T30" s="27"/>
      <c r="U30" s="27"/>
      <c r="V30" s="85"/>
      <c r="W30" s="1"/>
      <c r="X30" s="1"/>
      <c r="Y30" s="1"/>
      <c r="Z30" s="1"/>
      <c r="AA30" s="1"/>
      <c r="AB30" s="1"/>
      <c r="AC30" s="1"/>
      <c r="AD30" s="1"/>
      <c r="AE30" s="1"/>
      <c r="AF30" s="50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7"/>
      <c r="N31" s="87"/>
      <c r="O31" s="27"/>
      <c r="P31" s="1"/>
      <c r="Q31" s="49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50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6"/>
      <c r="O32" s="27"/>
      <c r="P32" s="1"/>
      <c r="Q32" s="49"/>
      <c r="R32" s="1"/>
      <c r="S32" s="1"/>
      <c r="T32" s="27"/>
      <c r="U32" s="27"/>
      <c r="V32" s="85"/>
      <c r="W32" s="1"/>
      <c r="X32" s="1"/>
      <c r="Y32" s="1"/>
      <c r="Z32" s="1"/>
      <c r="AA32" s="1"/>
      <c r="AB32" s="1"/>
      <c r="AC32" s="1"/>
      <c r="AD32" s="1"/>
      <c r="AE32" s="1"/>
      <c r="AF32" s="50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6"/>
      <c r="O33" s="27"/>
      <c r="P33" s="1"/>
      <c r="Q33" s="49"/>
      <c r="R33" s="1"/>
      <c r="S33" s="1"/>
      <c r="T33" s="27"/>
      <c r="U33" s="27"/>
      <c r="V33" s="85"/>
      <c r="W33" s="85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  <c r="AI33" s="10"/>
      <c r="AJ33" s="10"/>
      <c r="AK33" s="10"/>
      <c r="AL33" s="86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6"/>
      <c r="O34" s="27"/>
      <c r="P34" s="1"/>
      <c r="Q34" s="49"/>
      <c r="R34" s="1"/>
      <c r="S34" s="1"/>
      <c r="T34" s="27"/>
      <c r="U34" s="27"/>
      <c r="V34" s="85"/>
      <c r="W34" s="85"/>
      <c r="X34" s="27"/>
      <c r="Y34" s="27"/>
      <c r="Z34" s="27"/>
      <c r="AA34" s="27"/>
      <c r="AB34" s="27"/>
      <c r="AC34" s="27"/>
      <c r="AD34" s="27"/>
      <c r="AE34" s="27"/>
      <c r="AF34" s="27"/>
      <c r="AG34" s="9"/>
      <c r="AH34" s="10"/>
      <c r="AI34" s="10"/>
      <c r="AJ34" s="10"/>
      <c r="AK34" s="10"/>
      <c r="AL34" s="86"/>
    </row>
    <row r="35" spans="1:38" ht="15" customHeight="1" x14ac:dyDescent="0.25">
      <c r="A35" s="8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9"/>
      <c r="R35" s="1"/>
      <c r="S35" s="1"/>
      <c r="T35" s="27"/>
      <c r="U35" s="27"/>
      <c r="V35" s="85"/>
      <c r="W35" s="85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</row>
    <row r="36" spans="1:38" ht="15" customHeight="1" x14ac:dyDescent="0.25">
      <c r="A36" s="8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49"/>
      <c r="R36" s="1"/>
      <c r="S36" s="1"/>
      <c r="T36" s="27"/>
      <c r="U36" s="27"/>
      <c r="V36" s="85"/>
      <c r="W36" s="85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</row>
    <row r="37" spans="1:38" ht="15" customHeight="1" x14ac:dyDescent="0.25">
      <c r="A37" s="8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49"/>
      <c r="R37" s="1"/>
      <c r="S37" s="1"/>
      <c r="T37" s="27"/>
      <c r="U37" s="27"/>
      <c r="V37" s="85"/>
      <c r="W37" s="85"/>
      <c r="X37" s="27"/>
      <c r="Y37" s="27"/>
      <c r="Z37" s="27"/>
      <c r="AA37" s="27"/>
      <c r="AB37" s="27"/>
      <c r="AC37" s="27"/>
      <c r="AD37" s="27"/>
      <c r="AE37" s="27"/>
      <c r="AF37" s="9"/>
      <c r="AG37" s="9"/>
      <c r="AH37" s="10"/>
    </row>
    <row r="38" spans="1:38" ht="15" customHeight="1" x14ac:dyDescent="0.25">
      <c r="A38" s="8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49"/>
      <c r="R38" s="1"/>
      <c r="S38" s="1"/>
      <c r="T38" s="27"/>
      <c r="U38" s="27"/>
      <c r="V38" s="85"/>
      <c r="W38" s="85"/>
      <c r="X38" s="27"/>
      <c r="Y38" s="27"/>
      <c r="Z38" s="27"/>
      <c r="AA38" s="27"/>
      <c r="AB38" s="27"/>
      <c r="AC38" s="27"/>
      <c r="AD38" s="27"/>
      <c r="AE38" s="27"/>
      <c r="AF38" s="9"/>
      <c r="AG38" s="9"/>
      <c r="AH38" s="10"/>
    </row>
    <row r="39" spans="1:38" ht="15" customHeight="1" x14ac:dyDescent="0.25">
      <c r="A39" s="8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9"/>
      <c r="R39" s="1"/>
      <c r="S39" s="1"/>
      <c r="T39" s="27"/>
      <c r="U39" s="27"/>
      <c r="V39" s="85"/>
      <c r="W39" s="85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9"/>
      <c r="R40" s="1"/>
      <c r="S40" s="1"/>
      <c r="T40" s="27"/>
      <c r="U40" s="27"/>
      <c r="V40" s="85"/>
      <c r="W40" s="85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9"/>
      <c r="R41" s="1"/>
      <c r="S41" s="1"/>
      <c r="T41" s="27"/>
      <c r="U41" s="27"/>
      <c r="V41" s="85"/>
      <c r="W41" s="85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9"/>
      <c r="R42" s="1"/>
      <c r="S42" s="1"/>
      <c r="T42" s="27"/>
      <c r="U42" s="27"/>
      <c r="V42" s="85"/>
      <c r="W42" s="85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9"/>
      <c r="R43" s="1"/>
      <c r="S43" s="1"/>
      <c r="T43" s="27"/>
      <c r="U43" s="27"/>
      <c r="V43" s="85"/>
      <c r="W43" s="85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9"/>
      <c r="R44" s="1"/>
      <c r="S44" s="1"/>
      <c r="T44" s="27"/>
      <c r="U44" s="27"/>
      <c r="V44" s="85"/>
      <c r="W44" s="85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9"/>
      <c r="R45" s="1"/>
      <c r="S45" s="1"/>
      <c r="T45" s="27"/>
      <c r="U45" s="27"/>
      <c r="V45" s="85"/>
      <c r="W45" s="85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9"/>
      <c r="R46" s="1"/>
      <c r="S46" s="1"/>
      <c r="T46" s="27"/>
      <c r="U46" s="27"/>
      <c r="V46" s="85"/>
      <c r="W46" s="85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9"/>
      <c r="R47" s="1"/>
      <c r="S47" s="1"/>
      <c r="T47" s="27"/>
      <c r="U47" s="27"/>
      <c r="V47" s="85"/>
      <c r="W47" s="85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89"/>
      <c r="M48" s="89"/>
      <c r="N48" s="89"/>
      <c r="O48" s="48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8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9"/>
      <c r="R49" s="1"/>
      <c r="S49" s="1"/>
      <c r="T49" s="27"/>
      <c r="U49" s="27"/>
      <c r="V49" s="85"/>
      <c r="W49" s="85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89"/>
      <c r="M50" s="89"/>
      <c r="N50" s="89"/>
      <c r="O50" s="48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8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9"/>
      <c r="M51" s="89"/>
      <c r="N51" s="89"/>
      <c r="O51" s="48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8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9"/>
      <c r="M52" s="89"/>
      <c r="N52" s="89"/>
      <c r="O52" s="48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8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9"/>
      <c r="M53" s="89"/>
      <c r="N53" s="89"/>
      <c r="O53" s="48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8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9"/>
      <c r="M54" s="89"/>
      <c r="N54" s="89"/>
      <c r="O54" s="48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8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9"/>
      <c r="M55" s="89"/>
      <c r="N55" s="89"/>
      <c r="O55" s="48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8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9"/>
      <c r="M56" s="89"/>
      <c r="N56" s="89"/>
      <c r="O56" s="48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8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9"/>
      <c r="M57" s="89"/>
      <c r="N57" s="89"/>
      <c r="O57" s="48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8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9"/>
      <c r="M58" s="89"/>
      <c r="N58" s="89"/>
      <c r="O58" s="48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8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9"/>
      <c r="M59" s="89"/>
      <c r="N59" s="89"/>
      <c r="O59" s="48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8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9"/>
      <c r="M60" s="89"/>
      <c r="N60" s="89"/>
      <c r="O60" s="48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8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9"/>
      <c r="M61" s="89"/>
      <c r="N61" s="89"/>
      <c r="O61" s="48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8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9"/>
      <c r="M62" s="89"/>
      <c r="N62" s="89"/>
      <c r="O62" s="48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8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9"/>
      <c r="M63" s="89"/>
      <c r="N63" s="89"/>
      <c r="O63" s="48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8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9"/>
      <c r="M64" s="89"/>
      <c r="N64" s="89"/>
      <c r="O64" s="48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8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9"/>
      <c r="M65" s="89"/>
      <c r="N65" s="89"/>
      <c r="O65" s="48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8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9"/>
      <c r="M66" s="89"/>
      <c r="N66" s="89"/>
      <c r="O66" s="48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8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9"/>
      <c r="M67" s="89"/>
      <c r="N67" s="89"/>
      <c r="O67" s="48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8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9"/>
      <c r="M68" s="89"/>
      <c r="N68" s="89"/>
      <c r="O68" s="48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8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9"/>
      <c r="M69" s="89"/>
      <c r="N69" s="89"/>
      <c r="O69" s="48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8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9"/>
      <c r="M70" s="89"/>
      <c r="N70" s="89"/>
      <c r="O70" s="48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8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9"/>
      <c r="M71" s="89"/>
      <c r="N71" s="89"/>
      <c r="O71" s="48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8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9"/>
      <c r="M72" s="89"/>
      <c r="N72" s="89"/>
      <c r="O72" s="48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8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9"/>
      <c r="M73" s="89"/>
      <c r="N73" s="89"/>
      <c r="O73" s="48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8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9"/>
      <c r="M74" s="89"/>
      <c r="N74" s="89"/>
      <c r="O74" s="48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8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9"/>
      <c r="M75" s="89"/>
      <c r="N75" s="89"/>
      <c r="O75" s="48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8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9"/>
      <c r="M76" s="89"/>
      <c r="N76" s="89"/>
      <c r="O76" s="48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8"/>
      <c r="AG76" s="9"/>
      <c r="AH76" s="10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2019-01-23T10:17:06Z</dcterms:modified>
</cp:coreProperties>
</file>