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 l="1"/>
  <c r="O16" i="1" s="1"/>
  <c r="O19" i="1" s="1"/>
  <c r="M12" i="1" l="1"/>
  <c r="L12" i="1"/>
  <c r="K12" i="1"/>
  <c r="J12" i="1"/>
  <c r="I12" i="1"/>
  <c r="H12" i="1"/>
  <c r="H16" i="1" s="1"/>
  <c r="H19" i="1" s="1"/>
  <c r="G12" i="1"/>
  <c r="G16" i="1" s="1"/>
  <c r="G19" i="1" s="1"/>
  <c r="F12" i="1"/>
  <c r="E12" i="1"/>
  <c r="E16" i="1" s="1"/>
  <c r="F16" i="1" l="1"/>
  <c r="F19" i="1" s="1"/>
  <c r="D13" i="1"/>
  <c r="I16" i="1"/>
  <c r="I19" i="1" s="1"/>
  <c r="N19" i="1" s="1"/>
  <c r="N12" i="1"/>
  <c r="N16" i="1" s="1"/>
  <c r="L16" i="1"/>
  <c r="E19" i="1"/>
  <c r="K16" i="1" l="1"/>
  <c r="M16" i="1"/>
  <c r="L19" i="1"/>
  <c r="M19" i="1"/>
  <c r="K19" i="1"/>
</calcChain>
</file>

<file path=xl/sharedStrings.xml><?xml version="1.0" encoding="utf-8"?>
<sst xmlns="http://schemas.openxmlformats.org/spreadsheetml/2006/main" count="90" uniqueCount="59">
  <si>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</si>
  <si>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</si>
  <si>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</si>
  <si>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</si>
  <si>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</si>
  <si>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</si>
  <si>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</si>
  <si>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</si>
  <si>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</si>
  <si>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</si>
  <si>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</si>
  <si>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</si>
  <si>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</si>
  <si>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</si>
  <si>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</si>
  <si>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</si>
  <si>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</si>
  <si>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</si>
  <si>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</si>
  <si>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</si>
  <si>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</si>
  <si>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</si>
  <si>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</si>
  <si>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</si>
  <si>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</si>
  <si>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</si>
  <si>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</si>
  <si>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</si>
  <si>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</si>
  <si>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</si>
  <si>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</si>
  <si>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</si>
  <si>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</si>
  <si>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</si>
  <si>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</si>
  <si>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</si>
  <si>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</si>
  <si>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</si>
  <si>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</si>
  <si>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JoMa</t>
  </si>
  <si>
    <t>suomensarja</t>
  </si>
  <si>
    <t xml:space="preserve">Lyöty </t>
  </si>
  <si>
    <t xml:space="preserve">Tuotu </t>
  </si>
  <si>
    <t>Johanna Hihnala</t>
  </si>
  <si>
    <t>SiSi = Sievin Sisu  (1945),  kasvattajaseura</t>
  </si>
  <si>
    <t>21.4.1994   Kalajoki</t>
  </si>
  <si>
    <t>12.06. 2020  Kirittäret - JoMa  2-0  (3-2, 9-2)</t>
  </si>
  <si>
    <t>Pilke</t>
  </si>
  <si>
    <t>Pilke = Reisjärven Pilke  (1945)</t>
  </si>
  <si>
    <t>HP-K</t>
  </si>
  <si>
    <t>HP-K = Haapajärven Pesä-Kiilat  (1990)</t>
  </si>
  <si>
    <t>SiSi</t>
  </si>
  <si>
    <t>****</t>
  </si>
  <si>
    <t>JoMa = Joensuun Maila  (1957)</t>
  </si>
  <si>
    <t xml:space="preserve">26v   1 kk 22 pv  </t>
  </si>
  <si>
    <t>19.08. 2020  JoMa - SiiPe  2-1  ((3-2, 8-9, 2-1)</t>
  </si>
  <si>
    <t>9.  ottelu</t>
  </si>
  <si>
    <t xml:space="preserve">26v   3 kk 29 pv  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</si>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</sst>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9.7109375" style="65" customWidth="1"/>
    <col min="5" max="12" width="5.7109375" style="65" customWidth="1"/>
    <col min="13" max="13" width="6.28515625" style="65" customWidth="1"/>
    <col min="14" max="14" width="8.42578125" style="65" customWidth="1"/>
    <col min="15" max="15" width="0.5703125" style="65" customWidth="1"/>
    <col min="16" max="23" width="5.7109375" style="65" customWidth="1"/>
    <col min="24" max="31" width="5.7109375" style="25" customWidth="1"/>
    <col min="32" max="32" width="6.7109375" style="25" customWidth="1"/>
    <col min="33" max="33" width="9.140625" style="25"/>
    <col min="34" max="34" width="18.28515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2011</v>
      </c>
      <c r="C4" s="26"/>
      <c r="D4" s="27" t="s">
        <v>47</v>
      </c>
      <c r="E4" s="26"/>
      <c r="F4" s="28" t="s">
        <v>36</v>
      </c>
      <c r="G4" s="67"/>
      <c r="H4" s="66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0">
        <v>2012</v>
      </c>
      <c r="C5" s="70"/>
      <c r="D5" s="71" t="s">
        <v>49</v>
      </c>
      <c r="E5" s="70"/>
      <c r="F5" s="72" t="s">
        <v>40</v>
      </c>
      <c r="G5" s="73"/>
      <c r="H5" s="74"/>
      <c r="I5" s="70"/>
      <c r="J5" s="70"/>
      <c r="K5" s="70"/>
      <c r="L5" s="70"/>
      <c r="M5" s="70"/>
      <c r="N5" s="75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2012</v>
      </c>
      <c r="C6" s="26"/>
      <c r="D6" s="27" t="s">
        <v>47</v>
      </c>
      <c r="E6" s="26"/>
      <c r="F6" s="28" t="s">
        <v>36</v>
      </c>
      <c r="G6" s="67"/>
      <c r="H6" s="66"/>
      <c r="I6" s="26"/>
      <c r="J6" s="26"/>
      <c r="K6" s="26"/>
      <c r="L6" s="26"/>
      <c r="M6" s="26"/>
      <c r="N6" s="29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0">
        <v>2013</v>
      </c>
      <c r="C7" s="70"/>
      <c r="D7" s="71" t="s">
        <v>51</v>
      </c>
      <c r="E7" s="70"/>
      <c r="F7" s="72" t="s">
        <v>40</v>
      </c>
      <c r="G7" s="73"/>
      <c r="H7" s="74"/>
      <c r="I7" s="70"/>
      <c r="J7" s="70"/>
      <c r="K7" s="70"/>
      <c r="L7" s="70"/>
      <c r="M7" s="70"/>
      <c r="N7" s="75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0" t="s">
        <v>52</v>
      </c>
      <c r="C8" s="30"/>
      <c r="D8" s="33"/>
      <c r="E8" s="30"/>
      <c r="F8" s="32"/>
      <c r="G8" s="37"/>
      <c r="H8" s="46"/>
      <c r="I8" s="30"/>
      <c r="J8" s="30"/>
      <c r="K8" s="30"/>
      <c r="L8" s="30"/>
      <c r="M8" s="30"/>
      <c r="N8" s="34"/>
      <c r="O8" s="24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2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2018</v>
      </c>
      <c r="C9" s="26"/>
      <c r="D9" s="27" t="s">
        <v>39</v>
      </c>
      <c r="E9" s="26"/>
      <c r="F9" s="28" t="s">
        <v>36</v>
      </c>
      <c r="G9" s="67"/>
      <c r="H9" s="66"/>
      <c r="I9" s="26"/>
      <c r="J9" s="26"/>
      <c r="K9" s="26"/>
      <c r="L9" s="26"/>
      <c r="M9" s="26"/>
      <c r="N9" s="29"/>
      <c r="O9" s="69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2019</v>
      </c>
      <c r="C10" s="26"/>
      <c r="D10" s="27" t="s">
        <v>39</v>
      </c>
      <c r="E10" s="26"/>
      <c r="F10" s="28" t="s">
        <v>36</v>
      </c>
      <c r="G10" s="67"/>
      <c r="H10" s="66"/>
      <c r="I10" s="26"/>
      <c r="J10" s="26"/>
      <c r="K10" s="26"/>
      <c r="L10" s="26"/>
      <c r="M10" s="26"/>
      <c r="N10" s="29"/>
      <c r="O10" s="69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2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0">
        <v>2020</v>
      </c>
      <c r="C11" s="30" t="s">
        <v>58</v>
      </c>
      <c r="D11" s="33" t="s">
        <v>39</v>
      </c>
      <c r="E11" s="30">
        <v>20</v>
      </c>
      <c r="F11" s="30">
        <v>1</v>
      </c>
      <c r="G11" s="30">
        <v>0</v>
      </c>
      <c r="H11" s="37">
        <v>22</v>
      </c>
      <c r="I11" s="30">
        <v>54</v>
      </c>
      <c r="J11" s="30">
        <v>49</v>
      </c>
      <c r="K11" s="30">
        <v>3</v>
      </c>
      <c r="L11" s="30">
        <v>1</v>
      </c>
      <c r="M11" s="30">
        <v>1</v>
      </c>
      <c r="N11" s="34">
        <v>0.46200000000000002</v>
      </c>
      <c r="O11" s="24">
        <v>117</v>
      </c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0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20</v>
      </c>
      <c r="F12" s="18">
        <f t="shared" si="0"/>
        <v>1</v>
      </c>
      <c r="G12" s="18">
        <f t="shared" si="0"/>
        <v>0</v>
      </c>
      <c r="H12" s="18">
        <f t="shared" si="0"/>
        <v>22</v>
      </c>
      <c r="I12" s="18">
        <f t="shared" si="0"/>
        <v>54</v>
      </c>
      <c r="J12" s="18">
        <f t="shared" si="0"/>
        <v>49</v>
      </c>
      <c r="K12" s="18">
        <f t="shared" si="0"/>
        <v>3</v>
      </c>
      <c r="L12" s="18">
        <f t="shared" si="0"/>
        <v>1</v>
      </c>
      <c r="M12" s="18">
        <f t="shared" si="0"/>
        <v>1</v>
      </c>
      <c r="N12" s="35">
        <f>PRODUCT(I12/O12)</f>
        <v>0.46153846153846156</v>
      </c>
      <c r="O12" s="36">
        <f>SUM(O1:O11)</f>
        <v>117</v>
      </c>
      <c r="P12" s="18">
        <f t="shared" ref="P12:AE12" si="1">SUM(P4:P11)</f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3" t="s">
        <v>2</v>
      </c>
      <c r="C13" s="37"/>
      <c r="D13" s="38">
        <f>SUM(F12:H12)+((I12-F12-G12)/3)+(E12/3)+(Z12*25)+(AA12*25)+(AB12*10)+(AC12*25)+(AD12*20)+(AE12*15)</f>
        <v>47.333333333333336</v>
      </c>
      <c r="E13" s="1"/>
      <c r="F13" s="1"/>
      <c r="G13" s="1"/>
      <c r="H13" s="1"/>
      <c r="I13" s="1"/>
      <c r="J13" s="1"/>
      <c r="K13" s="1"/>
      <c r="L13" s="1"/>
      <c r="M13" s="1"/>
      <c r="N13" s="3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0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9"/>
      <c r="O14" s="41"/>
      <c r="P14" s="1"/>
      <c r="Q14" s="4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43"/>
      <c r="D15" s="43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5" t="s">
        <v>38</v>
      </c>
      <c r="O15" s="24"/>
      <c r="P15" s="44" t="s">
        <v>32</v>
      </c>
      <c r="Q15" s="12"/>
      <c r="R15" s="12"/>
      <c r="S15" s="45"/>
      <c r="T15" s="45"/>
      <c r="U15" s="45"/>
      <c r="V15" s="45"/>
      <c r="W15" s="45"/>
      <c r="X15" s="12"/>
      <c r="Y15" s="12"/>
      <c r="Z15" s="12"/>
      <c r="AA15" s="12"/>
      <c r="AB15" s="12"/>
      <c r="AC15" s="12"/>
      <c r="AD15" s="12"/>
      <c r="AE15" s="4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4" t="s">
        <v>17</v>
      </c>
      <c r="C16" s="12"/>
      <c r="D16" s="47"/>
      <c r="E16" s="30">
        <f>PRODUCT(E12)</f>
        <v>20</v>
      </c>
      <c r="F16" s="30">
        <f>PRODUCT(F12)</f>
        <v>1</v>
      </c>
      <c r="G16" s="30">
        <f>PRODUCT(G12)</f>
        <v>0</v>
      </c>
      <c r="H16" s="30">
        <f>PRODUCT(H12)</f>
        <v>22</v>
      </c>
      <c r="I16" s="30">
        <f>PRODUCT(I12)</f>
        <v>54</v>
      </c>
      <c r="J16" s="1"/>
      <c r="K16" s="48">
        <f>PRODUCT((F16+G16)/E16)</f>
        <v>0.05</v>
      </c>
      <c r="L16" s="48">
        <f>PRODUCT(H16/E16)</f>
        <v>1.1000000000000001</v>
      </c>
      <c r="M16" s="48">
        <f>PRODUCT(I16/E16)</f>
        <v>2.7</v>
      </c>
      <c r="N16" s="68">
        <f>PRODUCT(N12)</f>
        <v>0.46153846153846156</v>
      </c>
      <c r="O16" s="24">
        <f>PRODUCT(O12)</f>
        <v>117</v>
      </c>
      <c r="P16" s="76" t="s">
        <v>33</v>
      </c>
      <c r="Q16" s="77"/>
      <c r="R16" s="86" t="s">
        <v>46</v>
      </c>
      <c r="S16" s="86"/>
      <c r="T16" s="86"/>
      <c r="U16" s="86"/>
      <c r="V16" s="86"/>
      <c r="W16" s="86"/>
      <c r="X16" s="86"/>
      <c r="Y16" s="86"/>
      <c r="Z16" s="86"/>
      <c r="AA16" s="87" t="s">
        <v>35</v>
      </c>
      <c r="AB16" s="87"/>
      <c r="AC16" s="86"/>
      <c r="AD16" s="86"/>
      <c r="AE16" s="88" t="s">
        <v>54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9" t="s">
        <v>18</v>
      </c>
      <c r="C17" s="50"/>
      <c r="D17" s="51"/>
      <c r="E17" s="30"/>
      <c r="F17" s="30"/>
      <c r="G17" s="30"/>
      <c r="H17" s="30"/>
      <c r="I17" s="30"/>
      <c r="J17" s="1"/>
      <c r="K17" s="48"/>
      <c r="L17" s="48"/>
      <c r="M17" s="48"/>
      <c r="N17" s="34"/>
      <c r="O17" s="24"/>
      <c r="P17" s="80" t="s">
        <v>41</v>
      </c>
      <c r="Q17" s="81"/>
      <c r="R17" s="78" t="s">
        <v>55</v>
      </c>
      <c r="S17" s="78"/>
      <c r="T17" s="78"/>
      <c r="U17" s="78"/>
      <c r="V17" s="78"/>
      <c r="W17" s="78"/>
      <c r="X17" s="78"/>
      <c r="Y17" s="78"/>
      <c r="Z17" s="79"/>
      <c r="AA17" s="79" t="s">
        <v>56</v>
      </c>
      <c r="AB17" s="79"/>
      <c r="AC17" s="78"/>
      <c r="AD17" s="78"/>
      <c r="AE17" s="89" t="s">
        <v>57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2" t="s">
        <v>19</v>
      </c>
      <c r="C18" s="53"/>
      <c r="D18" s="54"/>
      <c r="E18" s="31"/>
      <c r="F18" s="31"/>
      <c r="G18" s="31"/>
      <c r="H18" s="31"/>
      <c r="I18" s="31"/>
      <c r="J18" s="1"/>
      <c r="K18" s="55"/>
      <c r="L18" s="55"/>
      <c r="M18" s="55"/>
      <c r="N18" s="56"/>
      <c r="O18" s="24"/>
      <c r="P18" s="80" t="s">
        <v>42</v>
      </c>
      <c r="Q18" s="81"/>
      <c r="R18" s="78" t="s">
        <v>46</v>
      </c>
      <c r="S18" s="78"/>
      <c r="T18" s="78"/>
      <c r="U18" s="78"/>
      <c r="V18" s="78"/>
      <c r="W18" s="78"/>
      <c r="X18" s="78"/>
      <c r="Y18" s="78"/>
      <c r="Z18" s="78"/>
      <c r="AA18" s="79" t="s">
        <v>35</v>
      </c>
      <c r="AB18" s="79"/>
      <c r="AC18" s="78"/>
      <c r="AD18" s="78"/>
      <c r="AE18" s="89" t="s">
        <v>54</v>
      </c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7" t="s">
        <v>20</v>
      </c>
      <c r="C19" s="58"/>
      <c r="D19" s="59"/>
      <c r="E19" s="18">
        <f>SUM(E16:E18)</f>
        <v>20</v>
      </c>
      <c r="F19" s="18">
        <f>SUM(F16:F18)</f>
        <v>1</v>
      </c>
      <c r="G19" s="18">
        <f>SUM(G16:G18)</f>
        <v>0</v>
      </c>
      <c r="H19" s="18">
        <f>SUM(H16:H18)</f>
        <v>22</v>
      </c>
      <c r="I19" s="18">
        <f>SUM(I16:I18)</f>
        <v>54</v>
      </c>
      <c r="J19" s="1"/>
      <c r="K19" s="60">
        <f>PRODUCT((F19+G19)/E19)</f>
        <v>0.05</v>
      </c>
      <c r="L19" s="60">
        <f>PRODUCT(H19/E19)</f>
        <v>1.1000000000000001</v>
      </c>
      <c r="M19" s="60">
        <f>PRODUCT(I19/E19)</f>
        <v>2.7</v>
      </c>
      <c r="N19" s="35">
        <f>PRODUCT(I19/O19)</f>
        <v>0.46153846153846156</v>
      </c>
      <c r="O19" s="24">
        <f>SUM(O16:O18)</f>
        <v>117</v>
      </c>
      <c r="P19" s="82" t="s">
        <v>34</v>
      </c>
      <c r="Q19" s="83"/>
      <c r="R19" s="84" t="s">
        <v>55</v>
      </c>
      <c r="S19" s="84"/>
      <c r="T19" s="84"/>
      <c r="U19" s="84"/>
      <c r="V19" s="84"/>
      <c r="W19" s="84"/>
      <c r="X19" s="84"/>
      <c r="Y19" s="84"/>
      <c r="Z19" s="85"/>
      <c r="AA19" s="85" t="s">
        <v>56</v>
      </c>
      <c r="AB19" s="85"/>
      <c r="AC19" s="84"/>
      <c r="AD19" s="84"/>
      <c r="AE19" s="90" t="s">
        <v>57</v>
      </c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40"/>
      <c r="C20" s="40"/>
      <c r="D20" s="40"/>
      <c r="E20" s="40"/>
      <c r="F20" s="40"/>
      <c r="G20" s="40"/>
      <c r="H20" s="40"/>
      <c r="I20" s="40"/>
      <c r="J20" s="1"/>
      <c r="K20" s="40"/>
      <c r="L20" s="40"/>
      <c r="M20" s="40"/>
      <c r="N20" s="39"/>
      <c r="O20" s="24"/>
      <c r="P20" s="1"/>
      <c r="Q20" s="42"/>
      <c r="R20" s="1"/>
      <c r="S20" s="1"/>
      <c r="T20" s="24"/>
      <c r="U20" s="24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44</v>
      </c>
      <c r="E21" s="1"/>
      <c r="F21" s="1"/>
      <c r="G21" s="1"/>
      <c r="H21" s="1"/>
      <c r="I21" s="1"/>
      <c r="J21" s="1"/>
      <c r="K21" s="1"/>
      <c r="L21" s="1"/>
      <c r="M21" s="1"/>
      <c r="N21" s="42"/>
      <c r="O21" s="24"/>
      <c r="P21" s="1"/>
      <c r="Q21" s="42"/>
      <c r="R21" s="1"/>
      <c r="S21" s="1"/>
      <c r="T21" s="24"/>
      <c r="U21" s="24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4"/>
      <c r="P22" s="1"/>
      <c r="Q22" s="42"/>
      <c r="R22" s="1"/>
      <c r="S22" s="1"/>
      <c r="T22" s="24"/>
      <c r="U22" s="24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4"/>
      <c r="P23" s="1"/>
      <c r="Q23" s="42"/>
      <c r="R23" s="1"/>
      <c r="S23" s="1"/>
      <c r="T23" s="24"/>
      <c r="U23" s="24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63" customFormat="1" ht="15" customHeight="1" x14ac:dyDescent="0.2">
      <c r="A24" s="1"/>
      <c r="B24" s="1"/>
      <c r="C24" s="8"/>
      <c r="D24" s="1" t="s">
        <v>53</v>
      </c>
      <c r="E24" s="1"/>
      <c r="F24" s="1"/>
      <c r="G24" s="1"/>
      <c r="H24" s="1"/>
      <c r="I24" s="1"/>
      <c r="J24" s="1"/>
      <c r="K24" s="1"/>
      <c r="L24" s="1"/>
      <c r="M24" s="62"/>
      <c r="N24" s="62"/>
      <c r="O24" s="24"/>
      <c r="P24" s="1"/>
      <c r="Q24" s="42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6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42"/>
      <c r="R25" s="1"/>
      <c r="S25" s="1"/>
      <c r="T25" s="24"/>
      <c r="U25" s="24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6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42"/>
      <c r="R26" s="1"/>
      <c r="S26" s="1"/>
      <c r="T26" s="24"/>
      <c r="U26" s="24"/>
      <c r="V26" s="61"/>
      <c r="W26" s="6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s="6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2"/>
      <c r="R27" s="1"/>
      <c r="S27" s="1"/>
      <c r="T27" s="24"/>
      <c r="U27" s="24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3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2"/>
      <c r="R151" s="1"/>
      <c r="S151" s="1"/>
      <c r="T151" s="24"/>
      <c r="U151" s="24"/>
      <c r="V151" s="6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3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2"/>
      <c r="R152" s="1"/>
      <c r="S152" s="1"/>
      <c r="T152" s="24"/>
      <c r="U152" s="24"/>
      <c r="V152" s="6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3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42"/>
      <c r="R153" s="1"/>
      <c r="S153" s="1"/>
      <c r="T153" s="24"/>
      <c r="U153" s="24"/>
      <c r="V153" s="6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</sheetData>
  <sortState ref="D22:J24">
    <sortCondition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2020-08-26T21:42:17Z</dcterms:modified>
</cp:coreProperties>
</file>