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7" i="1" l="1"/>
  <c r="N27" i="1" s="1"/>
  <c r="O25" i="2" l="1"/>
  <c r="M25" i="2"/>
  <c r="I25" i="2"/>
  <c r="G25" i="2"/>
  <c r="P12" i="2" l="1"/>
  <c r="O12" i="2"/>
  <c r="N12" i="2"/>
  <c r="M12" i="2"/>
  <c r="I12" i="2"/>
  <c r="H12" i="2"/>
  <c r="G12" i="2"/>
  <c r="T16" i="1"/>
  <c r="T15" i="1"/>
  <c r="T14" i="1"/>
  <c r="T13" i="1"/>
  <c r="T12" i="1"/>
  <c r="T11" i="1"/>
  <c r="T10" i="1"/>
  <c r="AJ20" i="1"/>
  <c r="AI20" i="1"/>
  <c r="AH20" i="1"/>
  <c r="AG20" i="1"/>
  <c r="AF20" i="1"/>
  <c r="AE20" i="1"/>
  <c r="AD20" i="1"/>
  <c r="I26" i="1"/>
  <c r="AC20" i="1"/>
  <c r="H26" i="1"/>
  <c r="AB20" i="1"/>
  <c r="G26" i="1" s="1"/>
  <c r="AA20" i="1"/>
  <c r="F26" i="1" s="1"/>
  <c r="Z20" i="1"/>
  <c r="E26" i="1"/>
  <c r="Y20" i="1"/>
  <c r="I25" i="1"/>
  <c r="X20" i="1"/>
  <c r="H25" i="1"/>
  <c r="W20" i="1"/>
  <c r="G25" i="1"/>
  <c r="V20" i="1"/>
  <c r="F25" i="1"/>
  <c r="U20" i="1"/>
  <c r="E25" i="1"/>
  <c r="M20" i="1"/>
  <c r="L20" i="1"/>
  <c r="K20" i="1"/>
  <c r="J20" i="1"/>
  <c r="H20" i="1"/>
  <c r="H24" i="1"/>
  <c r="H27" i="1" s="1"/>
  <c r="G20" i="1"/>
  <c r="G24" i="1"/>
  <c r="F20" i="1"/>
  <c r="E20" i="1"/>
  <c r="E24" i="1" s="1"/>
  <c r="E27" i="1" s="1"/>
  <c r="I24" i="1"/>
  <c r="I27" i="1"/>
  <c r="L25" i="1"/>
  <c r="F24" i="1"/>
  <c r="M27" i="1" l="1"/>
  <c r="K24" i="1"/>
  <c r="L27" i="1"/>
  <c r="M24" i="1"/>
  <c r="D21" i="1"/>
  <c r="K25" i="1"/>
  <c r="M25" i="1"/>
  <c r="L26" i="1"/>
  <c r="M26" i="1"/>
  <c r="G27" i="1"/>
  <c r="L24" i="1"/>
  <c r="K26" i="1"/>
  <c r="F27" i="1"/>
  <c r="K27" i="1" l="1"/>
</calcChain>
</file>

<file path=xl/sharedStrings.xml><?xml version="1.0" encoding="utf-8"?>
<sst xmlns="http://schemas.openxmlformats.org/spreadsheetml/2006/main" count="330" uniqueCount="168">
  <si>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</si>
  <si>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</si>
  <si>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</si>
  <si>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</si>
  <si>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</si>
  <si>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</si>
  <si>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</si>
  <si>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</si>
  <si>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</si>
  <si>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</si>
  <si>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</si>
  <si>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</si>
  <si>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</si>
  <si>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</si>
  <si>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</si>
  <si>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</si>
  <si>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</si>
  <si>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</si>
  <si>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</si>
  <si>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</si>
  <si>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</si>
  <si>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</si>
  <si>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</si>
  <si>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</si>
  <si>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</si>
  <si>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</si>
  <si>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</si>
  <si>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</si>
  <si>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</si>
  <si>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</si>
  <si>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</si>
  <si>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</si>
  <si>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</si>
  <si>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</si>
  <si>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KPK</t>
  </si>
  <si>
    <t xml:space="preserve"> </t>
  </si>
  <si>
    <t>Tahko</t>
  </si>
  <si>
    <t>ViPa</t>
  </si>
  <si>
    <t>Pirjo Haukkamaa</t>
  </si>
  <si>
    <t>10.</t>
  </si>
  <si>
    <t>9.</t>
  </si>
  <si>
    <t>4.</t>
  </si>
  <si>
    <t>8.</t>
  </si>
  <si>
    <t>2.</t>
  </si>
  <si>
    <t>3.</t>
  </si>
  <si>
    <t>5.</t>
  </si>
  <si>
    <t>1.</t>
  </si>
  <si>
    <t>11.</t>
  </si>
  <si>
    <t>13.3.1972</t>
  </si>
  <si>
    <t>----</t>
  </si>
  <si>
    <t>ykköspesis</t>
  </si>
  <si>
    <t>KPK = Keravan Pallokerho  (1960)</t>
  </si>
  <si>
    <t>Tahko = Hyvinkään Tahko  (1915)</t>
  </si>
  <si>
    <t>ViPa = Vihdin Pallo  (1967)</t>
  </si>
  <si>
    <t>ENSIMMÄISET</t>
  </si>
  <si>
    <t>Ottelu</t>
  </si>
  <si>
    <t>1.  ottelu</t>
  </si>
  <si>
    <t>Kunnari</t>
  </si>
  <si>
    <t>11.05. 1986  KPK - LäPa  6-22</t>
  </si>
  <si>
    <t xml:space="preserve">  14 v   1 kk 28 pv</t>
  </si>
  <si>
    <t>L+T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</si>
  <si>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</si>
  <si>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</si>
  <si>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</si>
  <si>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</si>
  <si>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</si>
  <si>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</si>
  <si>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</si>
  <si>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</si>
  <si>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</si>
  <si>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</si>
  <si>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</si>
  <si>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</si>
  <si>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</si>
  <si>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</si>
  <si>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</si>
  <si>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Ali Lindström</t>
  </si>
  <si>
    <t>Ikä ensimmäisessä ottelussa</t>
  </si>
  <si>
    <t>22.07. 1989  Viinijärvi</t>
  </si>
  <si>
    <t xml:space="preserve">  8-5</t>
  </si>
  <si>
    <t>1v</t>
  </si>
  <si>
    <t>Jouni Vatanen</t>
  </si>
  <si>
    <t>2076</t>
  </si>
  <si>
    <t>12.08. 1990  Ulvila</t>
  </si>
  <si>
    <t>10-1</t>
  </si>
  <si>
    <t>2783</t>
  </si>
  <si>
    <t>24.07. 1993  Sotkamo</t>
  </si>
  <si>
    <t>15-21</t>
  </si>
  <si>
    <t>Länsi</t>
  </si>
  <si>
    <t>I p</t>
  </si>
  <si>
    <t>Petri Kaijansinkko</t>
  </si>
  <si>
    <t>3799</t>
  </si>
  <si>
    <t>23.07. 1994  Loimaa</t>
  </si>
  <si>
    <t>2-0  (4-2, 3-0)</t>
  </si>
  <si>
    <t>Stig Tainio</t>
  </si>
  <si>
    <t>4141</t>
  </si>
  <si>
    <t>15.07. 1995  Alajärvi</t>
  </si>
  <si>
    <t>1-1  (4-3, 3-4, 0-0)</t>
  </si>
  <si>
    <t>Tuomo Tallbacka</t>
  </si>
  <si>
    <t>4622</t>
  </si>
  <si>
    <t>13.07. 1996  Kitee</t>
  </si>
  <si>
    <t>2-1  (10-3, 3-7, 2-0)</t>
  </si>
  <si>
    <t>Jari Karjanlahti</t>
  </si>
  <si>
    <t>6113</t>
  </si>
  <si>
    <t>16.08. 1997  Hyvinkää</t>
  </si>
  <si>
    <t>2-0  (1-0, 4-3)</t>
  </si>
  <si>
    <t>3651</t>
  </si>
  <si>
    <t>27.06. 1998  Sotkamo</t>
  </si>
  <si>
    <t>2-1  (5-4, 2-6, 0-0, 2-1)</t>
  </si>
  <si>
    <t>Harri Reunanen</t>
  </si>
  <si>
    <t>4420</t>
  </si>
  <si>
    <t>17 v  4 kk  9 pv</t>
  </si>
  <si>
    <t xml:space="preserve"> ITÄ - LÄNSI - KORTTI</t>
  </si>
  <si>
    <t>NAISET</t>
  </si>
  <si>
    <t>B-TYTÖT</t>
  </si>
  <si>
    <t xml:space="preserve">  Itä - Länsi, tulos</t>
  </si>
  <si>
    <t xml:space="preserve"> LIITTO - LEHDISTÖ - KORTTI</t>
  </si>
  <si>
    <t xml:space="preserve">  Tulos</t>
  </si>
  <si>
    <t xml:space="preserve">  KL-%</t>
  </si>
  <si>
    <t>Lehdistö</t>
  </si>
  <si>
    <t>18.06. 1988  Kerava</t>
  </si>
  <si>
    <t xml:space="preserve">  2-7</t>
  </si>
  <si>
    <t>06.07. 1989  Kemi</t>
  </si>
  <si>
    <t>11-6</t>
  </si>
  <si>
    <t>II p</t>
  </si>
  <si>
    <t>Terho Heliranta</t>
  </si>
  <si>
    <t>1000</t>
  </si>
  <si>
    <t>18.06. 1989  Vimpeli</t>
  </si>
  <si>
    <t xml:space="preserve">  7-13</t>
  </si>
  <si>
    <t>Paavo Lakaniemi</t>
  </si>
  <si>
    <t>16.06. 1990  Ikaalinen</t>
  </si>
  <si>
    <t xml:space="preserve">  1-2</t>
  </si>
  <si>
    <t xml:space="preserve">Petri Kaijansinkko </t>
  </si>
  <si>
    <t>08.06. 1991  Vihti</t>
  </si>
  <si>
    <t xml:space="preserve">Ari Lehtiranta </t>
  </si>
  <si>
    <t>17 v  4 kk  5 pv</t>
  </si>
  <si>
    <t xml:space="preserve">Lyöty </t>
  </si>
  <si>
    <t xml:space="preserve">Tuotu </t>
  </si>
  <si>
    <t xml:space="preserve"> Kärkilyöjäkuningatar  1989   &lt;&gt;   Kultainen räpylä  1994, 1996</t>
  </si>
  <si>
    <t>Timo Nurmela</t>
  </si>
  <si>
    <t>5/9</t>
  </si>
  <si>
    <t>1/2</t>
  </si>
  <si>
    <t>3/3</t>
  </si>
  <si>
    <t>1/3</t>
  </si>
  <si>
    <t>0/1</t>
  </si>
  <si>
    <t>4/10</t>
  </si>
  <si>
    <t>1/4</t>
  </si>
  <si>
    <t>2/2</t>
  </si>
  <si>
    <t>2/5</t>
  </si>
  <si>
    <t>1/1</t>
  </si>
  <si>
    <t>5/6</t>
  </si>
  <si>
    <t>4/7</t>
  </si>
  <si>
    <t>vai</t>
  </si>
  <si>
    <t>12-1</t>
  </si>
  <si>
    <t>3/6</t>
  </si>
  <si>
    <t>0/2</t>
  </si>
  <si>
    <t>2/8</t>
  </si>
  <si>
    <t>0/3</t>
  </si>
  <si>
    <t>9/14</t>
  </si>
  <si>
    <t>2/4</t>
  </si>
  <si>
    <t>7/14</t>
  </si>
  <si>
    <t>1/6</t>
  </si>
  <si>
    <t>4/5</t>
  </si>
  <si>
    <t>24/53</t>
  </si>
  <si>
    <t>2/13</t>
  </si>
  <si>
    <t>9/13</t>
  </si>
  <si>
    <t>8/15</t>
  </si>
  <si>
    <t>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</si>
</sst>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1" fillId="2" borderId="9" xfId="0" applyFont="1" applyFill="1" applyBorder="1"/>
    <xf numFmtId="0" fontId="8" fillId="7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8" xfId="0" applyFont="1" applyFill="1" applyBorder="1" applyAlignment="1"/>
    <xf numFmtId="0" fontId="1" fillId="8" borderId="12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righ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2" borderId="6" xfId="1" applyNumberFormat="1" applyFont="1" applyFill="1" applyBorder="1" applyAlignment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9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83" customWidth="1"/>
    <col min="19" max="19" width="5.7109375" style="82" customWidth="1"/>
    <col min="20" max="20" width="0.7109375" style="36" customWidth="1"/>
    <col min="21" max="28" width="5.7109375" style="58" customWidth="1"/>
    <col min="29" max="32" width="5.7109375" style="25" customWidth="1"/>
    <col min="33" max="33" width="5.7109375" style="59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38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1986</v>
      </c>
      <c r="C4" s="26" t="s">
        <v>39</v>
      </c>
      <c r="D4" s="27" t="s">
        <v>34</v>
      </c>
      <c r="E4" s="26">
        <v>18</v>
      </c>
      <c r="F4" s="26">
        <v>3</v>
      </c>
      <c r="G4" s="26">
        <v>14</v>
      </c>
      <c r="H4" s="26">
        <v>11</v>
      </c>
      <c r="I4" s="26">
        <v>68</v>
      </c>
      <c r="J4" s="26">
        <v>17</v>
      </c>
      <c r="K4" s="26">
        <v>16</v>
      </c>
      <c r="L4" s="26">
        <v>18</v>
      </c>
      <c r="M4" s="26">
        <v>17</v>
      </c>
      <c r="N4" s="60" t="s">
        <v>49</v>
      </c>
      <c r="O4" s="24">
        <v>0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1">
        <v>1987</v>
      </c>
      <c r="C5" s="61"/>
      <c r="D5" s="62" t="s">
        <v>34</v>
      </c>
      <c r="E5" s="61" t="s">
        <v>35</v>
      </c>
      <c r="F5" s="64" t="s">
        <v>50</v>
      </c>
      <c r="G5" s="66"/>
      <c r="H5" s="65"/>
      <c r="I5" s="61"/>
      <c r="J5" s="61"/>
      <c r="K5" s="61"/>
      <c r="L5" s="61"/>
      <c r="M5" s="61"/>
      <c r="N5" s="63"/>
      <c r="O5" s="24">
        <v>0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1988</v>
      </c>
      <c r="C6" s="26" t="s">
        <v>40</v>
      </c>
      <c r="D6" s="27" t="s">
        <v>34</v>
      </c>
      <c r="E6" s="26">
        <v>18</v>
      </c>
      <c r="F6" s="26">
        <v>4</v>
      </c>
      <c r="G6" s="26">
        <v>13</v>
      </c>
      <c r="H6" s="26">
        <v>17</v>
      </c>
      <c r="I6" s="26">
        <v>90</v>
      </c>
      <c r="J6" s="26">
        <v>15</v>
      </c>
      <c r="K6" s="26">
        <v>27</v>
      </c>
      <c r="L6" s="26">
        <v>31</v>
      </c>
      <c r="M6" s="26">
        <v>17</v>
      </c>
      <c r="N6" s="60" t="s">
        <v>49</v>
      </c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1989</v>
      </c>
      <c r="C7" s="26" t="s">
        <v>41</v>
      </c>
      <c r="D7" s="27" t="s">
        <v>36</v>
      </c>
      <c r="E7" s="26">
        <v>18</v>
      </c>
      <c r="F7" s="26">
        <v>6</v>
      </c>
      <c r="G7" s="26">
        <v>24</v>
      </c>
      <c r="H7" s="26">
        <v>37</v>
      </c>
      <c r="I7" s="26">
        <v>139</v>
      </c>
      <c r="J7" s="26">
        <v>17</v>
      </c>
      <c r="K7" s="26">
        <v>40</v>
      </c>
      <c r="L7" s="26">
        <v>52</v>
      </c>
      <c r="M7" s="26">
        <v>30</v>
      </c>
      <c r="N7" s="60" t="s">
        <v>49</v>
      </c>
      <c r="O7" s="24">
        <v>0</v>
      </c>
      <c r="P7" s="18"/>
      <c r="Q7" s="18" t="s">
        <v>40</v>
      </c>
      <c r="R7" s="18" t="s">
        <v>41</v>
      </c>
      <c r="S7" s="26" t="s">
        <v>46</v>
      </c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>
        <v>1</v>
      </c>
      <c r="AF7" s="26">
        <v>1</v>
      </c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1990</v>
      </c>
      <c r="C8" s="26" t="s">
        <v>42</v>
      </c>
      <c r="D8" s="27" t="s">
        <v>36</v>
      </c>
      <c r="E8" s="26">
        <v>20</v>
      </c>
      <c r="F8" s="26">
        <v>7</v>
      </c>
      <c r="G8" s="26">
        <v>37</v>
      </c>
      <c r="H8" s="26">
        <v>31</v>
      </c>
      <c r="I8" s="26">
        <v>135</v>
      </c>
      <c r="J8" s="26">
        <v>11</v>
      </c>
      <c r="K8" s="26">
        <v>34</v>
      </c>
      <c r="L8" s="26">
        <v>46</v>
      </c>
      <c r="M8" s="26">
        <v>44</v>
      </c>
      <c r="N8" s="28">
        <v>0.65700000000000003</v>
      </c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>
        <v>1</v>
      </c>
      <c r="AF8" s="26">
        <v>1</v>
      </c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1991</v>
      </c>
      <c r="C9" s="26" t="s">
        <v>41</v>
      </c>
      <c r="D9" s="27" t="s">
        <v>37</v>
      </c>
      <c r="E9" s="26">
        <v>22</v>
      </c>
      <c r="F9" s="26">
        <v>0</v>
      </c>
      <c r="G9" s="26">
        <v>13</v>
      </c>
      <c r="H9" s="26">
        <v>19</v>
      </c>
      <c r="I9" s="26">
        <v>117</v>
      </c>
      <c r="J9" s="26">
        <v>11</v>
      </c>
      <c r="K9" s="26">
        <v>52</v>
      </c>
      <c r="L9" s="26">
        <v>41</v>
      </c>
      <c r="M9" s="26">
        <v>13</v>
      </c>
      <c r="N9" s="28">
        <v>0.60899999999999999</v>
      </c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>
        <v>1</v>
      </c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1992</v>
      </c>
      <c r="C10" s="26" t="s">
        <v>43</v>
      </c>
      <c r="D10" s="27" t="s">
        <v>37</v>
      </c>
      <c r="E10" s="26">
        <v>22</v>
      </c>
      <c r="F10" s="26">
        <v>3</v>
      </c>
      <c r="G10" s="26">
        <v>31</v>
      </c>
      <c r="H10" s="26">
        <v>24</v>
      </c>
      <c r="I10" s="26">
        <v>130</v>
      </c>
      <c r="J10" s="26">
        <v>9</v>
      </c>
      <c r="K10" s="26">
        <v>36</v>
      </c>
      <c r="L10" s="26">
        <v>51</v>
      </c>
      <c r="M10" s="26">
        <v>34</v>
      </c>
      <c r="N10" s="28">
        <v>0.63200000000000001</v>
      </c>
      <c r="O10" s="24"/>
      <c r="P10" s="18"/>
      <c r="Q10" s="18"/>
      <c r="R10" s="18"/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1993</v>
      </c>
      <c r="C11" s="26" t="s">
        <v>41</v>
      </c>
      <c r="D11" s="27" t="s">
        <v>37</v>
      </c>
      <c r="E11" s="26">
        <v>24</v>
      </c>
      <c r="F11" s="26">
        <v>6</v>
      </c>
      <c r="G11" s="26">
        <v>21</v>
      </c>
      <c r="H11" s="26">
        <v>38</v>
      </c>
      <c r="I11" s="26">
        <v>163</v>
      </c>
      <c r="J11" s="26">
        <v>22</v>
      </c>
      <c r="K11" s="26">
        <v>52</v>
      </c>
      <c r="L11" s="26">
        <v>62</v>
      </c>
      <c r="M11" s="26">
        <v>27</v>
      </c>
      <c r="N11" s="28">
        <v>0.66200000000000003</v>
      </c>
      <c r="O11" s="24"/>
      <c r="P11" s="18"/>
      <c r="Q11" s="18"/>
      <c r="R11" s="18"/>
      <c r="S11" s="18" t="s">
        <v>45</v>
      </c>
      <c r="T11" s="24" t="e">
        <f t="shared" si="0"/>
        <v>#VALUE!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>
        <v>1</v>
      </c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1994</v>
      </c>
      <c r="C12" s="26" t="s">
        <v>44</v>
      </c>
      <c r="D12" s="27" t="s">
        <v>37</v>
      </c>
      <c r="E12" s="26">
        <v>24</v>
      </c>
      <c r="F12" s="26">
        <v>2</v>
      </c>
      <c r="G12" s="26">
        <v>21</v>
      </c>
      <c r="H12" s="26">
        <v>35</v>
      </c>
      <c r="I12" s="26">
        <v>131</v>
      </c>
      <c r="J12" s="26">
        <v>16</v>
      </c>
      <c r="K12" s="26">
        <v>36</v>
      </c>
      <c r="L12" s="26">
        <v>56</v>
      </c>
      <c r="M12" s="26">
        <v>23</v>
      </c>
      <c r="N12" s="28">
        <v>0.68300000000000005</v>
      </c>
      <c r="O12" s="24"/>
      <c r="P12" s="18"/>
      <c r="Q12" s="18"/>
      <c r="R12" s="18"/>
      <c r="S12" s="18" t="s">
        <v>40</v>
      </c>
      <c r="T12" s="24" t="e">
        <f t="shared" si="0"/>
        <v>#VALUE!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>
        <v>1</v>
      </c>
      <c r="AF12" s="26"/>
      <c r="AG12" s="26"/>
      <c r="AH12" s="26" t="s">
        <v>35</v>
      </c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1995</v>
      </c>
      <c r="C13" s="26" t="s">
        <v>41</v>
      </c>
      <c r="D13" s="27" t="s">
        <v>37</v>
      </c>
      <c r="E13" s="26">
        <v>21</v>
      </c>
      <c r="F13" s="26">
        <v>2</v>
      </c>
      <c r="G13" s="26">
        <v>20</v>
      </c>
      <c r="H13" s="26">
        <v>24</v>
      </c>
      <c r="I13" s="26">
        <v>119</v>
      </c>
      <c r="J13" s="26">
        <v>14</v>
      </c>
      <c r="K13" s="26">
        <v>40</v>
      </c>
      <c r="L13" s="26">
        <v>43</v>
      </c>
      <c r="M13" s="26">
        <v>22</v>
      </c>
      <c r="N13" s="28">
        <v>0.626</v>
      </c>
      <c r="O13" s="24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1996</v>
      </c>
      <c r="C14" s="26" t="s">
        <v>45</v>
      </c>
      <c r="D14" s="27" t="s">
        <v>37</v>
      </c>
      <c r="E14" s="26">
        <v>21</v>
      </c>
      <c r="F14" s="26">
        <v>1</v>
      </c>
      <c r="G14" s="26">
        <v>21</v>
      </c>
      <c r="H14" s="26">
        <v>27</v>
      </c>
      <c r="I14" s="26">
        <v>106</v>
      </c>
      <c r="J14" s="26">
        <v>14</v>
      </c>
      <c r="K14" s="26">
        <v>30</v>
      </c>
      <c r="L14" s="26">
        <v>40</v>
      </c>
      <c r="M14" s="26">
        <v>22</v>
      </c>
      <c r="N14" s="28">
        <v>0.627</v>
      </c>
      <c r="O14" s="24"/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1997</v>
      </c>
      <c r="C15" s="26" t="s">
        <v>45</v>
      </c>
      <c r="D15" s="27" t="s">
        <v>37</v>
      </c>
      <c r="E15" s="26">
        <v>24</v>
      </c>
      <c r="F15" s="26">
        <v>1</v>
      </c>
      <c r="G15" s="26">
        <v>21</v>
      </c>
      <c r="H15" s="26">
        <v>48</v>
      </c>
      <c r="I15" s="26">
        <v>144</v>
      </c>
      <c r="J15" s="26">
        <v>24</v>
      </c>
      <c r="K15" s="26">
        <v>27</v>
      </c>
      <c r="L15" s="26">
        <v>71</v>
      </c>
      <c r="M15" s="26">
        <v>22</v>
      </c>
      <c r="N15" s="28">
        <v>0.67</v>
      </c>
      <c r="O15" s="24"/>
      <c r="P15" s="18"/>
      <c r="Q15" s="18" t="s">
        <v>61</v>
      </c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>
        <v>1</v>
      </c>
      <c r="AF15" s="26"/>
      <c r="AG15" s="26">
        <v>1</v>
      </c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1998</v>
      </c>
      <c r="C16" s="26" t="s">
        <v>46</v>
      </c>
      <c r="D16" s="27" t="s">
        <v>37</v>
      </c>
      <c r="E16" s="26">
        <v>22</v>
      </c>
      <c r="F16" s="26">
        <v>0</v>
      </c>
      <c r="G16" s="26">
        <v>12</v>
      </c>
      <c r="H16" s="26">
        <v>28</v>
      </c>
      <c r="I16" s="26">
        <v>117</v>
      </c>
      <c r="J16" s="26">
        <v>17</v>
      </c>
      <c r="K16" s="26">
        <v>46</v>
      </c>
      <c r="L16" s="26">
        <v>42</v>
      </c>
      <c r="M16" s="26">
        <v>12</v>
      </c>
      <c r="N16" s="28">
        <v>0.72199999999999998</v>
      </c>
      <c r="O16" s="24"/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>
        <v>1</v>
      </c>
      <c r="AF16" s="26"/>
      <c r="AG16" s="26"/>
      <c r="AH16" s="26">
        <v>1</v>
      </c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1999</v>
      </c>
      <c r="C17" s="26" t="s">
        <v>44</v>
      </c>
      <c r="D17" s="27" t="s">
        <v>37</v>
      </c>
      <c r="E17" s="26">
        <v>9</v>
      </c>
      <c r="F17" s="26">
        <v>0</v>
      </c>
      <c r="G17" s="26">
        <v>5</v>
      </c>
      <c r="H17" s="26">
        <v>4</v>
      </c>
      <c r="I17" s="26">
        <v>34</v>
      </c>
      <c r="J17" s="26">
        <v>11</v>
      </c>
      <c r="K17" s="26">
        <v>6</v>
      </c>
      <c r="L17" s="26">
        <v>12</v>
      </c>
      <c r="M17" s="26">
        <v>5</v>
      </c>
      <c r="N17" s="28">
        <v>0.50800000000000001</v>
      </c>
      <c r="O17" s="24"/>
      <c r="P17" s="18"/>
      <c r="Q17" s="18"/>
      <c r="R17" s="18"/>
      <c r="S17" s="18"/>
      <c r="T17" s="1"/>
      <c r="U17" s="26">
        <v>9</v>
      </c>
      <c r="V17" s="26">
        <v>0</v>
      </c>
      <c r="W17" s="26">
        <v>6</v>
      </c>
      <c r="X17" s="26">
        <v>4</v>
      </c>
      <c r="Y17" s="26">
        <v>45</v>
      </c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>
        <v>1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2000</v>
      </c>
      <c r="C18" s="26"/>
      <c r="D18" s="27"/>
      <c r="E18" s="26"/>
      <c r="F18" s="26"/>
      <c r="G18" s="26"/>
      <c r="H18" s="26"/>
      <c r="I18" s="26"/>
      <c r="J18" s="26"/>
      <c r="K18" s="26"/>
      <c r="L18" s="26"/>
      <c r="M18" s="26"/>
      <c r="N18" s="28"/>
      <c r="O18" s="24"/>
      <c r="P18" s="18"/>
      <c r="Q18" s="18"/>
      <c r="R18" s="18"/>
      <c r="S18" s="18"/>
      <c r="T18" s="1"/>
      <c r="U18" s="26"/>
      <c r="V18" s="26"/>
      <c r="W18" s="26"/>
      <c r="X18" s="26"/>
      <c r="Y18" s="26"/>
      <c r="Z18" s="29"/>
      <c r="AA18" s="29"/>
      <c r="AB18" s="29"/>
      <c r="AC18" s="29"/>
      <c r="AD18" s="29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2001</v>
      </c>
      <c r="C19" s="26" t="s">
        <v>47</v>
      </c>
      <c r="D19" s="27" t="s">
        <v>37</v>
      </c>
      <c r="E19" s="26">
        <v>8</v>
      </c>
      <c r="F19" s="26">
        <v>0</v>
      </c>
      <c r="G19" s="26">
        <v>3</v>
      </c>
      <c r="H19" s="26">
        <v>1</v>
      </c>
      <c r="I19" s="26">
        <v>21</v>
      </c>
      <c r="J19" s="26">
        <v>0</v>
      </c>
      <c r="K19" s="26">
        <v>3</v>
      </c>
      <c r="L19" s="26">
        <v>15</v>
      </c>
      <c r="M19" s="26">
        <v>3</v>
      </c>
      <c r="N19" s="28">
        <v>0.65600000000000003</v>
      </c>
      <c r="O19" s="24"/>
      <c r="P19" s="18"/>
      <c r="Q19" s="18"/>
      <c r="R19" s="18"/>
      <c r="S19" s="18"/>
      <c r="T19" s="1"/>
      <c r="U19" s="26"/>
      <c r="V19" s="26"/>
      <c r="W19" s="26"/>
      <c r="X19" s="26"/>
      <c r="Y19" s="26"/>
      <c r="Z19" s="29">
        <v>1</v>
      </c>
      <c r="AA19" s="29">
        <v>0</v>
      </c>
      <c r="AB19" s="29">
        <v>0</v>
      </c>
      <c r="AC19" s="29">
        <v>0</v>
      </c>
      <c r="AD19" s="29">
        <v>2</v>
      </c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f t="shared" ref="E20:M20" si="1">SUM(E4:E19)</f>
        <v>271</v>
      </c>
      <c r="F20" s="18">
        <f t="shared" si="1"/>
        <v>35</v>
      </c>
      <c r="G20" s="18">
        <f t="shared" si="1"/>
        <v>256</v>
      </c>
      <c r="H20" s="18">
        <f t="shared" si="1"/>
        <v>344</v>
      </c>
      <c r="I20" s="18">
        <v>1514</v>
      </c>
      <c r="J20" s="18">
        <f t="shared" si="1"/>
        <v>198</v>
      </c>
      <c r="K20" s="18">
        <f t="shared" si="1"/>
        <v>445</v>
      </c>
      <c r="L20" s="18">
        <f t="shared" si="1"/>
        <v>580</v>
      </c>
      <c r="M20" s="18">
        <f t="shared" si="1"/>
        <v>291</v>
      </c>
      <c r="N20" s="30">
        <v>0.65100000000000002</v>
      </c>
      <c r="O20" s="31">
        <v>1865</v>
      </c>
      <c r="P20" s="18"/>
      <c r="Q20" s="18"/>
      <c r="R20" s="18"/>
      <c r="S20" s="18"/>
      <c r="T20" s="1"/>
      <c r="U20" s="18">
        <f t="shared" ref="U20:AJ20" si="2">SUM(U4:U19)</f>
        <v>9</v>
      </c>
      <c r="V20" s="18">
        <f t="shared" si="2"/>
        <v>0</v>
      </c>
      <c r="W20" s="18">
        <f t="shared" si="2"/>
        <v>6</v>
      </c>
      <c r="X20" s="18">
        <f t="shared" si="2"/>
        <v>4</v>
      </c>
      <c r="Y20" s="18">
        <f t="shared" si="2"/>
        <v>45</v>
      </c>
      <c r="Z20" s="18">
        <f t="shared" si="2"/>
        <v>1</v>
      </c>
      <c r="AA20" s="18">
        <f t="shared" si="2"/>
        <v>0</v>
      </c>
      <c r="AB20" s="18">
        <f t="shared" si="2"/>
        <v>0</v>
      </c>
      <c r="AC20" s="18">
        <f t="shared" si="2"/>
        <v>0</v>
      </c>
      <c r="AD20" s="18">
        <f t="shared" si="2"/>
        <v>2</v>
      </c>
      <c r="AE20" s="18">
        <f t="shared" si="2"/>
        <v>8</v>
      </c>
      <c r="AF20" s="18">
        <f t="shared" si="2"/>
        <v>3</v>
      </c>
      <c r="AG20" s="18">
        <f t="shared" si="2"/>
        <v>1</v>
      </c>
      <c r="AH20" s="18">
        <f t="shared" si="2"/>
        <v>1</v>
      </c>
      <c r="AI20" s="18">
        <f t="shared" si="2"/>
        <v>1</v>
      </c>
      <c r="AJ20" s="18">
        <f t="shared" si="2"/>
        <v>2</v>
      </c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7" t="s">
        <v>2</v>
      </c>
      <c r="C21" s="32"/>
      <c r="D21" s="33">
        <f>SUM(F20:H20)+((I20-F20-G20)/3)+(E20/3)+(AE20*25)+(AF20*25)+(AG20*10)+(AH20*25)+(AI20*20)+(AJ20*15)+20</f>
        <v>1513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4"/>
      <c r="AC21" s="1"/>
      <c r="AD21" s="35"/>
      <c r="AE21" s="1"/>
      <c r="AF21" s="1"/>
      <c r="AG21" s="24"/>
      <c r="AH21" s="1"/>
      <c r="AI21" s="35"/>
      <c r="AJ21" s="1"/>
      <c r="AK21" s="23"/>
      <c r="AL21" s="8"/>
      <c r="AM21" s="8"/>
      <c r="AN21" s="8"/>
      <c r="AO21" s="8"/>
      <c r="AP21" s="8"/>
    </row>
    <row r="22" spans="1:42" s="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24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22" t="s">
        <v>16</v>
      </c>
      <c r="C23" s="38"/>
      <c r="D23" s="38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0" t="s">
        <v>32</v>
      </c>
      <c r="O23" s="37"/>
      <c r="P23" s="39" t="s">
        <v>54</v>
      </c>
      <c r="Q23" s="12"/>
      <c r="R23" s="12"/>
      <c r="S23" s="12"/>
      <c r="T23" s="67"/>
      <c r="U23" s="67"/>
      <c r="V23" s="67"/>
      <c r="W23" s="67"/>
      <c r="X23" s="67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40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39" t="s">
        <v>17</v>
      </c>
      <c r="C24" s="12"/>
      <c r="D24" s="40"/>
      <c r="E24" s="26">
        <f>PRODUCT(E20)</f>
        <v>271</v>
      </c>
      <c r="F24" s="26">
        <f>PRODUCT(F20)</f>
        <v>35</v>
      </c>
      <c r="G24" s="26">
        <f>PRODUCT(G20)</f>
        <v>256</v>
      </c>
      <c r="H24" s="26">
        <f>PRODUCT(H20)</f>
        <v>344</v>
      </c>
      <c r="I24" s="26">
        <f>PRODUCT(I20)</f>
        <v>1514</v>
      </c>
      <c r="J24" s="1"/>
      <c r="K24" s="41">
        <f>PRODUCT((F24+G24)/E24)</f>
        <v>1.0738007380073802</v>
      </c>
      <c r="L24" s="41">
        <f>PRODUCT(H24/E24)</f>
        <v>1.2693726937269372</v>
      </c>
      <c r="M24" s="41">
        <f>PRODUCT(I24/E24)</f>
        <v>5.5867158671586719</v>
      </c>
      <c r="N24" s="28">
        <v>0.65100000000000002</v>
      </c>
      <c r="O24" s="37">
        <v>1865</v>
      </c>
      <c r="P24" s="69" t="s">
        <v>55</v>
      </c>
      <c r="Q24" s="70"/>
      <c r="R24" s="71" t="s">
        <v>58</v>
      </c>
      <c r="S24" s="71"/>
      <c r="T24" s="71"/>
      <c r="U24" s="71"/>
      <c r="V24" s="71"/>
      <c r="W24" s="71"/>
      <c r="X24" s="71"/>
      <c r="Y24" s="72" t="s">
        <v>56</v>
      </c>
      <c r="Z24" s="71"/>
      <c r="AA24" s="71" t="s">
        <v>59</v>
      </c>
      <c r="AB24" s="71"/>
      <c r="AC24" s="71"/>
      <c r="AD24" s="72"/>
      <c r="AE24" s="72"/>
      <c r="AF24" s="72"/>
      <c r="AG24" s="72"/>
      <c r="AH24" s="72"/>
      <c r="AI24" s="72"/>
      <c r="AJ24" s="145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42" t="s">
        <v>18</v>
      </c>
      <c r="C25" s="43"/>
      <c r="D25" s="44"/>
      <c r="E25" s="26">
        <f>PRODUCT(U20)</f>
        <v>9</v>
      </c>
      <c r="F25" s="26">
        <f>PRODUCT(V20)</f>
        <v>0</v>
      </c>
      <c r="G25" s="26">
        <f>PRODUCT(W20)</f>
        <v>6</v>
      </c>
      <c r="H25" s="26">
        <f>PRODUCT(X20)</f>
        <v>4</v>
      </c>
      <c r="I25" s="26">
        <f>PRODUCT(Y20)</f>
        <v>45</v>
      </c>
      <c r="J25" s="1"/>
      <c r="K25" s="41">
        <f>PRODUCT((F25+G25)/E25)</f>
        <v>0.66666666666666663</v>
      </c>
      <c r="L25" s="41">
        <f>PRODUCT(H25/E25)</f>
        <v>0.44444444444444442</v>
      </c>
      <c r="M25" s="41">
        <f>PRODUCT(I25/E25)</f>
        <v>5</v>
      </c>
      <c r="N25" s="28">
        <v>0.625</v>
      </c>
      <c r="O25" s="37">
        <v>72</v>
      </c>
      <c r="P25" s="73" t="s">
        <v>136</v>
      </c>
      <c r="Q25" s="74"/>
      <c r="R25" s="74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6"/>
      <c r="AE25" s="75"/>
      <c r="AF25" s="75"/>
      <c r="AG25" s="75"/>
      <c r="AH25" s="75"/>
      <c r="AI25" s="76"/>
      <c r="AJ25" s="146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45" t="s">
        <v>19</v>
      </c>
      <c r="C26" s="46"/>
      <c r="D26" s="47"/>
      <c r="E26" s="29">
        <f>PRODUCT(Z20)</f>
        <v>1</v>
      </c>
      <c r="F26" s="29">
        <f>PRODUCT(AA20)</f>
        <v>0</v>
      </c>
      <c r="G26" s="29">
        <f>PRODUCT(AB20)</f>
        <v>0</v>
      </c>
      <c r="H26" s="29">
        <f>PRODUCT(AC20)</f>
        <v>0</v>
      </c>
      <c r="I26" s="29">
        <f>PRODUCT(AD20)</f>
        <v>2</v>
      </c>
      <c r="J26" s="1"/>
      <c r="K26" s="48">
        <f>PRODUCT((F26+G26)/E26)</f>
        <v>0</v>
      </c>
      <c r="L26" s="48">
        <f>PRODUCT(H26/E26)</f>
        <v>0</v>
      </c>
      <c r="M26" s="48">
        <f>PRODUCT(I26/E26)</f>
        <v>2</v>
      </c>
      <c r="N26" s="49">
        <v>0.5</v>
      </c>
      <c r="O26" s="37"/>
      <c r="P26" s="73" t="s">
        <v>137</v>
      </c>
      <c r="Q26" s="74"/>
      <c r="R26" s="74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6"/>
      <c r="AE26" s="75"/>
      <c r="AF26" s="75"/>
      <c r="AG26" s="75"/>
      <c r="AH26" s="75"/>
      <c r="AI26" s="76"/>
      <c r="AJ26" s="146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50" t="s">
        <v>20</v>
      </c>
      <c r="C27" s="51"/>
      <c r="D27" s="52"/>
      <c r="E27" s="18">
        <f>SUM(E24:E26)</f>
        <v>281</v>
      </c>
      <c r="F27" s="18">
        <f>SUM(F24:F26)</f>
        <v>35</v>
      </c>
      <c r="G27" s="18">
        <f>SUM(G24:G26)</f>
        <v>262</v>
      </c>
      <c r="H27" s="18">
        <f>SUM(H24:H26)</f>
        <v>348</v>
      </c>
      <c r="I27" s="18">
        <f>SUM(I24:I26)</f>
        <v>1561</v>
      </c>
      <c r="J27" s="1"/>
      <c r="K27" s="53">
        <f>PRODUCT((F27+G27)/E27)</f>
        <v>1.0569395017793595</v>
      </c>
      <c r="L27" s="53">
        <f>PRODUCT(H27/E27)</f>
        <v>1.2384341637010676</v>
      </c>
      <c r="M27" s="53">
        <f>PRODUCT(I27/E27)</f>
        <v>5.5551601423487549</v>
      </c>
      <c r="N27" s="30">
        <f>PRODUCT(1217/O27)</f>
        <v>0.62829117191533301</v>
      </c>
      <c r="O27" s="37">
        <f>SUM(O24:O26)</f>
        <v>1937</v>
      </c>
      <c r="P27" s="77" t="s">
        <v>57</v>
      </c>
      <c r="Q27" s="78"/>
      <c r="R27" s="78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80"/>
      <c r="AE27" s="79"/>
      <c r="AF27" s="79"/>
      <c r="AG27" s="79"/>
      <c r="AH27" s="79"/>
      <c r="AI27" s="80"/>
      <c r="AJ27" s="147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4"/>
      <c r="P28" s="1"/>
      <c r="Q28" s="37"/>
      <c r="R28" s="1"/>
      <c r="S28" s="1"/>
      <c r="T28" s="24"/>
      <c r="U28" s="24"/>
      <c r="V28" s="54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39" t="s">
        <v>138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48"/>
      <c r="O29" s="11"/>
      <c r="P29" s="12"/>
      <c r="Q29" s="12"/>
      <c r="R29" s="12"/>
      <c r="S29" s="12"/>
      <c r="T29" s="11"/>
      <c r="U29" s="11"/>
      <c r="V29" s="149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40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37"/>
      <c r="C30" s="37"/>
      <c r="D30" s="37"/>
      <c r="E30" s="37"/>
      <c r="F30" s="37"/>
      <c r="G30" s="37"/>
      <c r="H30" s="37"/>
      <c r="I30" s="37"/>
      <c r="J30" s="1"/>
      <c r="K30" s="37"/>
      <c r="L30" s="37"/>
      <c r="M30" s="37"/>
      <c r="N30" s="34"/>
      <c r="O30" s="24"/>
      <c r="P30" s="1"/>
      <c r="Q30" s="37"/>
      <c r="R30" s="1"/>
      <c r="S30" s="1"/>
      <c r="T30" s="24"/>
      <c r="U30" s="24"/>
      <c r="V30" s="54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 t="s">
        <v>33</v>
      </c>
      <c r="C31" s="1"/>
      <c r="D31" s="1" t="s">
        <v>51</v>
      </c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1"/>
      <c r="T31" s="24"/>
      <c r="U31" s="1"/>
      <c r="V31" s="37"/>
      <c r="W31" s="1"/>
      <c r="X31" s="1"/>
      <c r="Y31" s="24"/>
      <c r="Z31" s="24"/>
      <c r="AA31" s="54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 t="s">
        <v>52</v>
      </c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24"/>
      <c r="Q32" s="24"/>
      <c r="R32" s="24"/>
      <c r="S32" s="24"/>
      <c r="T32" s="24"/>
      <c r="U32" s="1"/>
      <c r="V32" s="37"/>
      <c r="W32" s="1"/>
      <c r="X32" s="1"/>
      <c r="Y32" s="24"/>
      <c r="Z32" s="24"/>
      <c r="AA32" s="54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 t="s">
        <v>53</v>
      </c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24"/>
      <c r="Z33" s="24"/>
      <c r="AA33" s="54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7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54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54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6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24"/>
      <c r="Q36" s="24"/>
      <c r="R36" s="24"/>
      <c r="S36" s="24"/>
      <c r="T36" s="24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4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4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4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4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4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4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4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4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4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8"/>
      <c r="Q46" s="8"/>
      <c r="R46" s="8"/>
      <c r="S46" s="1"/>
      <c r="T46" s="24"/>
      <c r="U46" s="1"/>
      <c r="V46" s="37"/>
      <c r="W46" s="1"/>
      <c r="X46" s="1"/>
      <c r="Y46" s="24"/>
      <c r="Z46" s="24"/>
      <c r="AA46" s="54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8"/>
      <c r="Q47" s="8"/>
      <c r="R47" s="8"/>
      <c r="S47" s="1"/>
      <c r="T47" s="24"/>
      <c r="U47" s="1"/>
      <c r="V47" s="37"/>
      <c r="W47" s="1"/>
      <c r="X47" s="1"/>
      <c r="Y47" s="24"/>
      <c r="Z47" s="24"/>
      <c r="AA47" s="54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8"/>
      <c r="Q48" s="8"/>
      <c r="R48" s="8"/>
      <c r="S48" s="1"/>
      <c r="T48" s="24"/>
      <c r="U48" s="1"/>
      <c r="V48" s="37"/>
      <c r="W48" s="1"/>
      <c r="X48" s="1"/>
      <c r="Y48" s="24"/>
      <c r="Z48" s="24"/>
      <c r="AA48" s="54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8"/>
      <c r="Q49" s="8"/>
      <c r="R49" s="8"/>
      <c r="S49" s="1"/>
      <c r="T49" s="24"/>
      <c r="U49" s="1"/>
      <c r="V49" s="37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54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54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37"/>
      <c r="W52" s="1"/>
      <c r="X52" s="1"/>
      <c r="Y52" s="24"/>
      <c r="Z52" s="24"/>
      <c r="AA52" s="54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8"/>
      <c r="Q53" s="8"/>
      <c r="R53" s="8"/>
      <c r="S53" s="1"/>
      <c r="T53" s="24"/>
      <c r="U53" s="1"/>
      <c r="V53" s="37"/>
      <c r="W53" s="1"/>
      <c r="X53" s="1"/>
      <c r="Y53" s="24"/>
      <c r="Z53" s="24"/>
      <c r="AA53" s="54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8"/>
      <c r="Q54" s="8"/>
      <c r="R54" s="8"/>
      <c r="S54" s="1"/>
      <c r="T54" s="24"/>
      <c r="U54" s="1"/>
      <c r="V54" s="37"/>
      <c r="W54" s="1"/>
      <c r="X54" s="1"/>
      <c r="Y54" s="24"/>
      <c r="Z54" s="24"/>
      <c r="AA54" s="54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37"/>
      <c r="W55" s="1"/>
      <c r="X55" s="1"/>
      <c r="Y55" s="24"/>
      <c r="Z55" s="24"/>
      <c r="AA55" s="54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8"/>
      <c r="Q56" s="8"/>
      <c r="R56" s="8"/>
      <c r="S56" s="1"/>
      <c r="T56" s="24"/>
      <c r="U56" s="1"/>
      <c r="V56" s="37"/>
      <c r="W56" s="1"/>
      <c r="X56" s="1"/>
      <c r="Y56" s="24"/>
      <c r="Z56" s="24"/>
      <c r="AA56" s="54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8"/>
      <c r="Q57" s="8"/>
      <c r="R57" s="8"/>
      <c r="S57" s="1"/>
      <c r="T57" s="24"/>
      <c r="U57" s="1"/>
      <c r="V57" s="37"/>
      <c r="W57" s="1"/>
      <c r="X57" s="1"/>
      <c r="Y57" s="24"/>
      <c r="Z57" s="24"/>
      <c r="AA57" s="54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8"/>
      <c r="Q58" s="8"/>
      <c r="R58" s="8"/>
      <c r="S58" s="1"/>
      <c r="T58" s="24"/>
      <c r="U58" s="1"/>
      <c r="V58" s="37"/>
      <c r="W58" s="1"/>
      <c r="X58" s="1"/>
      <c r="Y58" s="24"/>
      <c r="Z58" s="24"/>
      <c r="AA58" s="54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8"/>
      <c r="Q59" s="8"/>
      <c r="R59" s="8"/>
      <c r="S59" s="1"/>
      <c r="T59" s="24"/>
      <c r="U59" s="1"/>
      <c r="V59" s="37"/>
      <c r="W59" s="1"/>
      <c r="X59" s="1"/>
      <c r="Y59" s="24"/>
      <c r="Z59" s="24"/>
      <c r="AA59" s="54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8"/>
      <c r="Q60" s="8"/>
      <c r="R60" s="8"/>
      <c r="S60" s="1"/>
      <c r="T60" s="24"/>
      <c r="U60" s="1"/>
      <c r="V60" s="37"/>
      <c r="W60" s="1"/>
      <c r="X60" s="1"/>
      <c r="Y60" s="24"/>
      <c r="Z60" s="24"/>
      <c r="AA60" s="54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8"/>
      <c r="Q61" s="8"/>
      <c r="R61" s="8"/>
      <c r="S61" s="1"/>
      <c r="T61" s="24"/>
      <c r="U61" s="1"/>
      <c r="V61" s="37"/>
      <c r="W61" s="1"/>
      <c r="X61" s="1"/>
      <c r="Y61" s="24"/>
      <c r="Z61" s="24"/>
      <c r="AA61" s="54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8"/>
      <c r="Q62" s="8"/>
      <c r="R62" s="8"/>
      <c r="S62" s="1"/>
      <c r="T62" s="24"/>
      <c r="U62" s="1"/>
      <c r="V62" s="37"/>
      <c r="W62" s="1"/>
      <c r="X62" s="1"/>
      <c r="Y62" s="24"/>
      <c r="Z62" s="24"/>
      <c r="AA62" s="54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8"/>
      <c r="Q63" s="8"/>
      <c r="R63" s="8"/>
      <c r="S63" s="1"/>
      <c r="T63" s="24"/>
      <c r="U63" s="1"/>
      <c r="V63" s="37"/>
      <c r="W63" s="1"/>
      <c r="X63" s="1"/>
      <c r="Y63" s="24"/>
      <c r="Z63" s="24"/>
      <c r="AA63" s="54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8"/>
      <c r="Q64" s="8"/>
      <c r="R64" s="8"/>
      <c r="S64" s="1"/>
      <c r="T64" s="24"/>
      <c r="U64" s="1"/>
      <c r="V64" s="37"/>
      <c r="W64" s="1"/>
      <c r="X64" s="1"/>
      <c r="Y64" s="24"/>
      <c r="Z64" s="24"/>
      <c r="AA64" s="54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8"/>
      <c r="Q65" s="8"/>
      <c r="R65" s="8"/>
      <c r="S65" s="1"/>
      <c r="T65" s="24"/>
      <c r="U65" s="1"/>
      <c r="V65" s="37"/>
      <c r="W65" s="1"/>
      <c r="X65" s="1"/>
      <c r="Y65" s="24"/>
      <c r="Z65" s="24"/>
      <c r="AA65" s="54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8"/>
      <c r="Q66" s="8"/>
      <c r="R66" s="8"/>
      <c r="S66" s="1"/>
      <c r="T66" s="24"/>
      <c r="U66" s="1"/>
      <c r="V66" s="37"/>
      <c r="W66" s="1"/>
      <c r="X66" s="1"/>
      <c r="Y66" s="24"/>
      <c r="Z66" s="24"/>
      <c r="AA66" s="54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8"/>
      <c r="Q67" s="8"/>
      <c r="R67" s="8"/>
      <c r="S67" s="1"/>
      <c r="T67" s="24"/>
      <c r="U67" s="1"/>
      <c r="V67" s="37"/>
      <c r="W67" s="1"/>
      <c r="X67" s="1"/>
      <c r="Y67" s="24"/>
      <c r="Z67" s="24"/>
      <c r="AA67" s="54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8"/>
      <c r="Q68" s="8"/>
      <c r="R68" s="8"/>
      <c r="S68" s="1"/>
      <c r="T68" s="24"/>
      <c r="U68" s="1"/>
      <c r="V68" s="37"/>
      <c r="W68" s="1"/>
      <c r="X68" s="1"/>
      <c r="Y68" s="24"/>
      <c r="Z68" s="24"/>
      <c r="AA68" s="54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8"/>
      <c r="Q69" s="8"/>
      <c r="R69" s="8"/>
      <c r="S69" s="1"/>
      <c r="T69" s="24"/>
      <c r="U69" s="1"/>
      <c r="V69" s="37"/>
      <c r="W69" s="1"/>
      <c r="X69" s="1"/>
      <c r="Y69" s="24"/>
      <c r="Z69" s="24"/>
      <c r="AA69" s="54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8"/>
      <c r="Q70" s="8"/>
      <c r="R70" s="8"/>
      <c r="S70" s="1"/>
      <c r="T70" s="24"/>
      <c r="U70" s="1"/>
      <c r="V70" s="37"/>
      <c r="W70" s="1"/>
      <c r="X70" s="1"/>
      <c r="Y70" s="24"/>
      <c r="Z70" s="24"/>
      <c r="AA70" s="54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8"/>
      <c r="Q71" s="8"/>
      <c r="R71" s="8"/>
      <c r="S71" s="1"/>
      <c r="T71" s="24"/>
      <c r="U71" s="1"/>
      <c r="V71" s="37"/>
      <c r="W71" s="1"/>
      <c r="X71" s="1"/>
      <c r="Y71" s="24"/>
      <c r="Z71" s="24"/>
      <c r="AA71" s="54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8"/>
      <c r="Q72" s="8"/>
      <c r="R72" s="8"/>
      <c r="S72" s="1"/>
      <c r="T72" s="24"/>
      <c r="U72" s="1"/>
      <c r="V72" s="37"/>
      <c r="W72" s="1"/>
      <c r="X72" s="1"/>
      <c r="Y72" s="24"/>
      <c r="Z72" s="24"/>
      <c r="AA72" s="54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8"/>
      <c r="Q73" s="8"/>
      <c r="R73" s="8"/>
      <c r="S73" s="1"/>
      <c r="T73" s="24"/>
      <c r="U73" s="1"/>
      <c r="V73" s="37"/>
      <c r="W73" s="1"/>
      <c r="X73" s="1"/>
      <c r="Y73" s="24"/>
      <c r="Z73" s="24"/>
      <c r="AA73" s="54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8"/>
      <c r="Q74" s="8"/>
      <c r="R74" s="8"/>
      <c r="S74" s="1"/>
      <c r="T74" s="24"/>
      <c r="U74" s="1"/>
      <c r="V74" s="37"/>
      <c r="W74" s="1"/>
      <c r="X74" s="1"/>
      <c r="Y74" s="24"/>
      <c r="Z74" s="24"/>
      <c r="AA74" s="54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8"/>
      <c r="Q75" s="8"/>
      <c r="R75" s="8"/>
      <c r="S75" s="1"/>
      <c r="T75" s="24"/>
      <c r="U75" s="1"/>
      <c r="V75" s="37"/>
      <c r="W75" s="1"/>
      <c r="X75" s="1"/>
      <c r="Y75" s="24"/>
      <c r="Z75" s="24"/>
      <c r="AA75" s="54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8"/>
      <c r="Q76" s="8"/>
      <c r="R76" s="8"/>
      <c r="U76" s="1"/>
      <c r="V76" s="37"/>
      <c r="W76" s="1"/>
      <c r="X76" s="1"/>
      <c r="Y76" s="24"/>
      <c r="Z76" s="24"/>
      <c r="AA76" s="54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8"/>
      <c r="Q77" s="8"/>
      <c r="R77" s="8"/>
      <c r="U77" s="1"/>
      <c r="V77" s="37"/>
      <c r="W77" s="1"/>
      <c r="X77" s="1"/>
      <c r="Y77" s="24"/>
      <c r="Z77" s="24"/>
      <c r="AA77" s="54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8"/>
      <c r="Q78" s="8"/>
      <c r="R78" s="8"/>
      <c r="S78" s="1"/>
      <c r="T78" s="24"/>
      <c r="U78" s="1"/>
      <c r="V78" s="37"/>
      <c r="W78" s="1"/>
      <c r="X78" s="1"/>
      <c r="Y78" s="24"/>
      <c r="Z78" s="24"/>
      <c r="AA78" s="54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8"/>
      <c r="Q79" s="8"/>
      <c r="R79" s="8"/>
      <c r="S79" s="1"/>
      <c r="T79" s="24"/>
      <c r="U79" s="1"/>
      <c r="V79" s="37"/>
      <c r="W79" s="1"/>
      <c r="X79" s="1"/>
      <c r="Y79" s="24"/>
      <c r="Z79" s="24"/>
      <c r="AA79" s="54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U80" s="1"/>
      <c r="V80" s="37"/>
      <c r="W80" s="1"/>
      <c r="X80" s="1"/>
      <c r="Y80" s="24"/>
      <c r="Z80" s="24"/>
      <c r="AA80" s="54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U81" s="1"/>
      <c r="V81" s="37"/>
      <c r="W81" s="1"/>
      <c r="X81" s="1"/>
      <c r="Y81" s="24"/>
      <c r="Z81" s="24"/>
      <c r="AA81" s="54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U82" s="1"/>
      <c r="V82" s="37"/>
      <c r="W82" s="1"/>
      <c r="X82" s="1"/>
      <c r="Y82" s="24"/>
      <c r="Z82" s="24"/>
      <c r="AA82" s="54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U83" s="1"/>
      <c r="V83" s="37"/>
      <c r="W83" s="1"/>
      <c r="X83" s="1"/>
      <c r="Y83" s="24"/>
      <c r="Z83" s="24"/>
      <c r="AA83" s="54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U84" s="1"/>
      <c r="V84" s="37"/>
      <c r="W84" s="1"/>
      <c r="X84" s="1"/>
      <c r="Y84" s="24"/>
      <c r="Z84" s="24"/>
      <c r="AA84" s="54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U85" s="1"/>
      <c r="V85" s="37"/>
      <c r="W85" s="1"/>
      <c r="X85" s="1"/>
      <c r="Y85" s="24"/>
      <c r="Z85" s="24"/>
      <c r="AA85" s="54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U86" s="1"/>
      <c r="V86" s="37"/>
      <c r="W86" s="1"/>
      <c r="X86" s="1"/>
      <c r="Y86" s="24"/>
      <c r="Z86" s="24"/>
      <c r="AA86" s="54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U87" s="1"/>
      <c r="V87" s="37"/>
      <c r="W87" s="1"/>
      <c r="X87" s="1"/>
      <c r="Y87" s="24"/>
      <c r="Z87" s="24"/>
      <c r="AA87" s="54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U88" s="1"/>
      <c r="V88" s="37"/>
      <c r="W88" s="1"/>
      <c r="X88" s="1"/>
      <c r="Y88" s="24"/>
      <c r="Z88" s="24"/>
      <c r="AA88" s="54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U89" s="1"/>
      <c r="V89" s="37"/>
      <c r="W89" s="1"/>
      <c r="X89" s="1"/>
      <c r="Y89" s="24"/>
      <c r="Z89" s="24"/>
      <c r="AA89" s="54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U90" s="1"/>
      <c r="V90" s="37"/>
      <c r="W90" s="1"/>
      <c r="X90" s="1"/>
      <c r="Y90" s="24"/>
      <c r="Z90" s="24"/>
      <c r="AA90" s="54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U91" s="1"/>
      <c r="V91" s="37"/>
      <c r="W91" s="1"/>
      <c r="X91" s="1"/>
      <c r="Y91" s="24"/>
      <c r="Z91" s="24"/>
      <c r="AA91" s="54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U92" s="1"/>
      <c r="V92" s="37"/>
      <c r="W92" s="1"/>
      <c r="X92" s="1"/>
      <c r="Y92" s="24"/>
      <c r="Z92" s="24"/>
      <c r="AA92" s="54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U93" s="1"/>
      <c r="V93" s="37"/>
      <c r="W93" s="1"/>
      <c r="X93" s="1"/>
      <c r="Y93" s="24"/>
      <c r="Z93" s="24"/>
      <c r="AA93" s="54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U94" s="1"/>
      <c r="V94" s="37"/>
      <c r="W94" s="1"/>
      <c r="X94" s="1"/>
      <c r="Y94" s="24"/>
      <c r="Z94" s="24"/>
      <c r="AA94" s="54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U95" s="1"/>
      <c r="V95" s="37"/>
      <c r="W95" s="1"/>
      <c r="X95" s="1"/>
      <c r="Y95" s="24"/>
      <c r="Z95" s="24"/>
      <c r="AA95" s="54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U96" s="1"/>
      <c r="V96" s="37"/>
      <c r="W96" s="1"/>
      <c r="X96" s="1"/>
      <c r="Y96" s="24"/>
      <c r="Z96" s="24"/>
      <c r="AA96" s="54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U97" s="1"/>
      <c r="V97" s="37"/>
      <c r="W97" s="1"/>
      <c r="X97" s="1"/>
      <c r="Y97" s="24"/>
      <c r="Z97" s="24"/>
      <c r="AA97" s="54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U98" s="1"/>
      <c r="V98" s="37"/>
      <c r="W98" s="1"/>
      <c r="X98" s="1"/>
      <c r="Y98" s="24"/>
      <c r="Z98" s="24"/>
      <c r="AA98" s="54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U99" s="1"/>
      <c r="V99" s="37"/>
      <c r="W99" s="1"/>
      <c r="X99" s="1"/>
      <c r="Y99" s="24"/>
      <c r="Z99" s="24"/>
      <c r="AA99" s="54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U100" s="1"/>
      <c r="V100" s="37"/>
      <c r="W100" s="1"/>
      <c r="X100" s="1"/>
      <c r="Y100" s="24"/>
      <c r="Z100" s="24"/>
      <c r="AA100" s="54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U101" s="1"/>
      <c r="V101" s="37"/>
      <c r="W101" s="1"/>
      <c r="X101" s="1"/>
      <c r="Y101" s="24"/>
      <c r="Z101" s="24"/>
      <c r="AA101" s="54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U102" s="1"/>
      <c r="V102" s="37"/>
      <c r="W102" s="1"/>
      <c r="X102" s="1"/>
      <c r="Y102" s="24"/>
      <c r="Z102" s="24"/>
      <c r="AA102" s="54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U103" s="1"/>
      <c r="V103" s="37"/>
      <c r="W103" s="1"/>
      <c r="X103" s="1"/>
      <c r="Y103" s="24"/>
      <c r="Z103" s="24"/>
      <c r="AA103" s="54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U104" s="1"/>
      <c r="V104" s="37"/>
      <c r="W104" s="1"/>
      <c r="X104" s="1"/>
      <c r="Y104" s="24"/>
      <c r="Z104" s="24"/>
      <c r="AA104" s="54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U105" s="1"/>
      <c r="V105" s="37"/>
      <c r="W105" s="1"/>
      <c r="X105" s="1"/>
      <c r="Y105" s="24"/>
      <c r="Z105" s="24"/>
      <c r="AA105" s="54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U106" s="1"/>
      <c r="V106" s="37"/>
      <c r="W106" s="1"/>
      <c r="X106" s="1"/>
      <c r="Y106" s="24"/>
      <c r="Z106" s="24"/>
      <c r="AA106" s="54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U107" s="1"/>
      <c r="V107" s="37"/>
      <c r="W107" s="1"/>
      <c r="X107" s="1"/>
      <c r="Y107" s="24"/>
      <c r="Z107" s="24"/>
      <c r="AA107" s="54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U108" s="1"/>
      <c r="V108" s="37"/>
      <c r="W108" s="1"/>
      <c r="X108" s="1"/>
      <c r="Y108" s="24"/>
      <c r="Z108" s="24"/>
      <c r="AA108" s="54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U109" s="1"/>
      <c r="V109" s="37"/>
      <c r="W109" s="1"/>
      <c r="X109" s="1"/>
      <c r="Y109" s="24"/>
      <c r="Z109" s="24"/>
      <c r="AA109" s="54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U110" s="1"/>
      <c r="V110" s="37"/>
      <c r="W110" s="1"/>
      <c r="X110" s="1"/>
      <c r="Y110" s="24"/>
      <c r="Z110" s="24"/>
      <c r="AA110" s="54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U111" s="1"/>
      <c r="V111" s="37"/>
      <c r="W111" s="1"/>
      <c r="X111" s="1"/>
      <c r="Y111" s="24"/>
      <c r="Z111" s="24"/>
      <c r="AA111" s="54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U112" s="1"/>
      <c r="V112" s="37"/>
      <c r="W112" s="1"/>
      <c r="X112" s="1"/>
      <c r="Y112" s="24"/>
      <c r="Z112" s="24"/>
      <c r="AA112" s="54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U113" s="1"/>
      <c r="V113" s="37"/>
      <c r="W113" s="1"/>
      <c r="X113" s="1"/>
      <c r="Y113" s="24"/>
      <c r="Z113" s="24"/>
      <c r="AA113" s="54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U114" s="1"/>
      <c r="V114" s="37"/>
      <c r="W114" s="1"/>
      <c r="X114" s="1"/>
      <c r="Y114" s="24"/>
      <c r="Z114" s="24"/>
      <c r="AA114" s="54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U115" s="1"/>
      <c r="V115" s="37"/>
      <c r="W115" s="1"/>
      <c r="X115" s="1"/>
      <c r="Y115" s="24"/>
      <c r="Z115" s="24"/>
      <c r="AA115" s="54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U116" s="1"/>
      <c r="V116" s="37"/>
      <c r="W116" s="1"/>
      <c r="X116" s="1"/>
      <c r="Y116" s="24"/>
      <c r="Z116" s="24"/>
      <c r="AA116" s="54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U117" s="1"/>
      <c r="V117" s="37"/>
      <c r="W117" s="1"/>
      <c r="X117" s="1"/>
      <c r="Y117" s="24"/>
      <c r="Z117" s="24"/>
      <c r="AA117" s="54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U118" s="1"/>
      <c r="V118" s="37"/>
      <c r="W118" s="1"/>
      <c r="X118" s="1"/>
      <c r="Y118" s="24"/>
      <c r="Z118" s="24"/>
      <c r="AA118" s="54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U119" s="1"/>
      <c r="V119" s="37"/>
      <c r="W119" s="1"/>
      <c r="X119" s="1"/>
      <c r="Y119" s="24"/>
      <c r="Z119" s="24"/>
      <c r="AA119" s="54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U120" s="1"/>
      <c r="V120" s="37"/>
      <c r="W120" s="1"/>
      <c r="X120" s="1"/>
      <c r="Y120" s="24"/>
      <c r="Z120" s="24"/>
      <c r="AA120" s="54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U121" s="1"/>
      <c r="V121" s="37"/>
      <c r="W121" s="1"/>
      <c r="X121" s="1"/>
      <c r="Y121" s="24"/>
      <c r="Z121" s="24"/>
      <c r="AA121" s="54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U122" s="1"/>
      <c r="V122" s="37"/>
      <c r="W122" s="1"/>
      <c r="X122" s="1"/>
      <c r="Y122" s="24"/>
      <c r="Z122" s="24"/>
      <c r="AA122" s="54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U123" s="1"/>
      <c r="V123" s="37"/>
      <c r="W123" s="1"/>
      <c r="X123" s="1"/>
      <c r="Y123" s="24"/>
      <c r="Z123" s="24"/>
      <c r="AA123" s="54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U124" s="1"/>
      <c r="V124" s="37"/>
      <c r="W124" s="1"/>
      <c r="X124" s="1"/>
      <c r="Y124" s="24"/>
      <c r="Z124" s="24"/>
      <c r="AA124" s="54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U125" s="1"/>
      <c r="V125" s="37"/>
      <c r="W125" s="1"/>
      <c r="X125" s="1"/>
      <c r="Y125" s="24"/>
      <c r="Z125" s="24"/>
      <c r="AA125" s="54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U126" s="1"/>
      <c r="V126" s="37"/>
      <c r="W126" s="1"/>
      <c r="X126" s="1"/>
      <c r="Y126" s="24"/>
      <c r="Z126" s="24"/>
      <c r="AA126" s="54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U127" s="1"/>
      <c r="V127" s="37"/>
      <c r="W127" s="1"/>
      <c r="X127" s="1"/>
      <c r="Y127" s="24"/>
      <c r="Z127" s="24"/>
      <c r="AA127" s="54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U128" s="1"/>
      <c r="V128" s="37"/>
      <c r="W128" s="1"/>
      <c r="X128" s="1"/>
      <c r="Y128" s="24"/>
      <c r="Z128" s="24"/>
      <c r="AA128" s="54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U129" s="1"/>
      <c r="V129" s="37"/>
      <c r="W129" s="1"/>
      <c r="X129" s="1"/>
      <c r="Y129" s="24"/>
      <c r="Z129" s="24"/>
      <c r="AA129" s="54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U130" s="1"/>
      <c r="V130" s="37"/>
      <c r="W130" s="1"/>
      <c r="X130" s="1"/>
      <c r="Y130" s="24"/>
      <c r="Z130" s="24"/>
      <c r="AA130" s="54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U131" s="1"/>
      <c r="V131" s="37"/>
      <c r="W131" s="1"/>
      <c r="X131" s="1"/>
      <c r="Y131" s="24"/>
      <c r="Z131" s="24"/>
      <c r="AA131" s="54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U132" s="1"/>
      <c r="V132" s="37"/>
      <c r="W132" s="1"/>
      <c r="X132" s="1"/>
      <c r="Y132" s="24"/>
      <c r="Z132" s="24"/>
      <c r="AA132" s="54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U133" s="1"/>
      <c r="V133" s="37"/>
      <c r="W133" s="1"/>
      <c r="X133" s="1"/>
      <c r="Y133" s="24"/>
      <c r="Z133" s="24"/>
      <c r="AA133" s="54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U134" s="1"/>
      <c r="V134" s="37"/>
      <c r="W134" s="1"/>
      <c r="X134" s="1"/>
      <c r="Y134" s="24"/>
      <c r="Z134" s="24"/>
      <c r="AA134" s="54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U135" s="1"/>
      <c r="V135" s="37"/>
      <c r="W135" s="1"/>
      <c r="X135" s="1"/>
      <c r="Y135" s="24"/>
      <c r="Z135" s="24"/>
      <c r="AA135" s="54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U136" s="1"/>
      <c r="V136" s="37"/>
      <c r="W136" s="1"/>
      <c r="X136" s="1"/>
      <c r="Y136" s="24"/>
      <c r="Z136" s="24"/>
      <c r="AA136" s="54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U137" s="1"/>
      <c r="V137" s="37"/>
      <c r="W137" s="1"/>
      <c r="X137" s="1"/>
      <c r="Y137" s="24"/>
      <c r="Z137" s="24"/>
      <c r="AA137" s="54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U138" s="1"/>
      <c r="V138" s="37"/>
      <c r="W138" s="1"/>
      <c r="X138" s="1"/>
      <c r="Y138" s="24"/>
      <c r="Z138" s="24"/>
      <c r="AA138" s="54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U139" s="1"/>
      <c r="V139" s="37"/>
      <c r="W139" s="1"/>
      <c r="X139" s="1"/>
      <c r="Y139" s="24"/>
      <c r="Z139" s="24"/>
      <c r="AA139" s="54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U140" s="1"/>
      <c r="V140" s="37"/>
      <c r="W140" s="1"/>
      <c r="X140" s="1"/>
      <c r="Y140" s="24"/>
      <c r="Z140" s="24"/>
      <c r="AA140" s="54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U141" s="1"/>
      <c r="V141" s="37"/>
      <c r="W141" s="1"/>
      <c r="X141" s="1"/>
      <c r="Y141" s="24"/>
      <c r="Z141" s="24"/>
      <c r="AA141" s="54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U142" s="1"/>
      <c r="V142" s="37"/>
      <c r="W142" s="1"/>
      <c r="X142" s="1"/>
      <c r="Y142" s="24"/>
      <c r="Z142" s="24"/>
      <c r="AA142" s="54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U143" s="1"/>
      <c r="V143" s="37"/>
      <c r="W143" s="1"/>
      <c r="X143" s="1"/>
      <c r="Y143" s="24"/>
      <c r="Z143" s="24"/>
      <c r="AA143" s="54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U144" s="1"/>
      <c r="V144" s="37"/>
      <c r="W144" s="1"/>
      <c r="X144" s="1"/>
      <c r="Y144" s="24"/>
      <c r="Z144" s="24"/>
      <c r="AA144" s="54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U145" s="1"/>
      <c r="V145" s="37"/>
      <c r="W145" s="1"/>
      <c r="X145" s="1"/>
      <c r="Y145" s="24"/>
      <c r="Z145" s="24"/>
      <c r="AA145" s="54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U146" s="1"/>
      <c r="V146" s="37"/>
      <c r="W146" s="1"/>
      <c r="X146" s="1"/>
      <c r="Y146" s="24"/>
      <c r="Z146" s="24"/>
      <c r="AA146" s="54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U147" s="1"/>
      <c r="V147" s="37"/>
      <c r="W147" s="1"/>
      <c r="X147" s="1"/>
      <c r="Y147" s="24"/>
      <c r="Z147" s="24"/>
      <c r="AA147" s="54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U148" s="1"/>
      <c r="V148" s="37"/>
      <c r="W148" s="1"/>
      <c r="X148" s="1"/>
      <c r="Y148" s="24"/>
      <c r="Z148" s="24"/>
      <c r="AA148" s="54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U149" s="1"/>
      <c r="V149" s="37"/>
      <c r="W149" s="1"/>
      <c r="X149" s="1"/>
      <c r="Y149" s="24"/>
      <c r="Z149" s="24"/>
      <c r="AA149" s="54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U150" s="1"/>
      <c r="V150" s="37"/>
      <c r="W150" s="1"/>
      <c r="X150" s="1"/>
      <c r="Y150" s="24"/>
      <c r="Z150" s="24"/>
      <c r="AA150" s="54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U151" s="1"/>
      <c r="V151" s="37"/>
      <c r="W151" s="1"/>
      <c r="X151" s="1"/>
      <c r="Y151" s="24"/>
      <c r="Z151" s="24"/>
      <c r="AA151" s="54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U152" s="1"/>
      <c r="V152" s="37"/>
      <c r="W152" s="1"/>
      <c r="X152" s="1"/>
      <c r="Y152" s="24"/>
      <c r="Z152" s="24"/>
      <c r="AA152" s="54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U153" s="1"/>
      <c r="V153" s="37"/>
      <c r="W153" s="1"/>
      <c r="X153" s="1"/>
      <c r="Y153" s="24"/>
      <c r="Z153" s="24"/>
      <c r="AA153" s="54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U154" s="1"/>
      <c r="V154" s="37"/>
      <c r="W154" s="1"/>
      <c r="X154" s="1"/>
      <c r="Y154" s="24"/>
      <c r="Z154" s="24"/>
      <c r="AA154" s="54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U155" s="1"/>
      <c r="V155" s="37"/>
      <c r="W155" s="1"/>
      <c r="X155" s="1"/>
      <c r="Y155" s="24"/>
      <c r="Z155" s="24"/>
      <c r="AA155" s="54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U156" s="1"/>
      <c r="V156" s="37"/>
      <c r="W156" s="1"/>
      <c r="X156" s="1"/>
      <c r="Y156" s="24"/>
      <c r="Z156" s="24"/>
      <c r="AA156" s="54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U157" s="1"/>
      <c r="V157" s="37"/>
      <c r="W157" s="1"/>
      <c r="X157" s="1"/>
      <c r="Y157" s="24"/>
      <c r="Z157" s="24"/>
      <c r="AA157" s="54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U158" s="1"/>
      <c r="V158" s="37"/>
      <c r="W158" s="1"/>
      <c r="X158" s="1"/>
      <c r="Y158" s="24"/>
      <c r="Z158" s="24"/>
      <c r="AA158" s="54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U159" s="1"/>
      <c r="V159" s="37"/>
      <c r="W159" s="1"/>
      <c r="X159" s="1"/>
      <c r="Y159" s="24"/>
      <c r="Z159" s="24"/>
      <c r="AA159" s="54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U160" s="1"/>
      <c r="V160" s="37"/>
      <c r="W160" s="1"/>
      <c r="X160" s="1"/>
      <c r="Y160" s="24"/>
      <c r="Z160" s="24"/>
      <c r="AA160" s="54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U161" s="1"/>
      <c r="V161" s="37"/>
      <c r="W161" s="1"/>
      <c r="X161" s="1"/>
      <c r="Y161" s="24"/>
      <c r="Z161" s="24"/>
      <c r="AA161" s="54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U162" s="1"/>
      <c r="V162" s="37"/>
      <c r="W162" s="1"/>
      <c r="X162" s="1"/>
      <c r="Y162" s="24"/>
      <c r="Z162" s="24"/>
      <c r="AA162" s="54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U163" s="1"/>
      <c r="V163" s="37"/>
      <c r="W163" s="1"/>
      <c r="X163" s="1"/>
      <c r="Y163" s="24"/>
      <c r="Z163" s="24"/>
      <c r="AA163" s="54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U164" s="1"/>
      <c r="V164" s="37"/>
      <c r="W164" s="1"/>
      <c r="X164" s="1"/>
      <c r="Y164" s="24"/>
      <c r="Z164" s="24"/>
      <c r="AA164" s="54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U165" s="1"/>
      <c r="V165" s="37"/>
      <c r="W165" s="1"/>
      <c r="X165" s="1"/>
      <c r="Y165" s="24"/>
      <c r="Z165" s="24"/>
      <c r="AA165" s="54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3" style="124" customWidth="1"/>
    <col min="3" max="3" width="24.140625" style="82" customWidth="1"/>
    <col min="4" max="4" width="10.5703125" style="125" customWidth="1"/>
    <col min="5" max="5" width="10.28515625" style="125" customWidth="1"/>
    <col min="6" max="6" width="0.7109375" style="36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62" customWidth="1"/>
    <col min="22" max="22" width="11" style="82" customWidth="1"/>
    <col min="23" max="23" width="24.140625" style="125" customWidth="1"/>
    <col min="24" max="24" width="9.42578125" style="82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5" t="s">
        <v>112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51"/>
      <c r="R1" s="151"/>
      <c r="S1" s="151"/>
      <c r="T1" s="151"/>
      <c r="U1" s="151"/>
      <c r="V1" s="84"/>
      <c r="W1" s="85"/>
      <c r="X1" s="65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38</v>
      </c>
      <c r="C2" s="4" t="s">
        <v>48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52"/>
      <c r="R2" s="152"/>
      <c r="S2" s="152"/>
      <c r="T2" s="152"/>
      <c r="U2" s="152"/>
      <c r="V2" s="11"/>
      <c r="W2" s="87"/>
      <c r="X2" s="68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113</v>
      </c>
      <c r="C3" s="22" t="s">
        <v>62</v>
      </c>
      <c r="D3" s="90" t="s">
        <v>63</v>
      </c>
      <c r="E3" s="91" t="s">
        <v>1</v>
      </c>
      <c r="F3" s="24"/>
      <c r="G3" s="92" t="s">
        <v>64</v>
      </c>
      <c r="H3" s="93" t="s">
        <v>65</v>
      </c>
      <c r="I3" s="93" t="s">
        <v>30</v>
      </c>
      <c r="J3" s="17" t="s">
        <v>66</v>
      </c>
      <c r="K3" s="94" t="s">
        <v>67</v>
      </c>
      <c r="L3" s="94" t="s">
        <v>68</v>
      </c>
      <c r="M3" s="92" t="s">
        <v>69</v>
      </c>
      <c r="N3" s="92" t="s">
        <v>29</v>
      </c>
      <c r="O3" s="93" t="s">
        <v>70</v>
      </c>
      <c r="P3" s="92" t="s">
        <v>65</v>
      </c>
      <c r="Q3" s="153" t="s">
        <v>3</v>
      </c>
      <c r="R3" s="153">
        <v>1</v>
      </c>
      <c r="S3" s="153">
        <v>2</v>
      </c>
      <c r="T3" s="153">
        <v>3</v>
      </c>
      <c r="U3" s="153" t="s">
        <v>71</v>
      </c>
      <c r="V3" s="17" t="s">
        <v>21</v>
      </c>
      <c r="W3" s="16" t="s">
        <v>72</v>
      </c>
      <c r="X3" s="16" t="s">
        <v>73</v>
      </c>
      <c r="Y3" s="86"/>
      <c r="Z3" s="86"/>
      <c r="AA3" s="86"/>
      <c r="AB3" s="86"/>
      <c r="AC3" s="86"/>
      <c r="AD3" s="86"/>
    </row>
    <row r="4" spans="1:30" x14ac:dyDescent="0.25">
      <c r="A4" s="8"/>
      <c r="B4" s="179" t="s">
        <v>78</v>
      </c>
      <c r="C4" s="95" t="s">
        <v>79</v>
      </c>
      <c r="D4" s="96" t="s">
        <v>74</v>
      </c>
      <c r="E4" s="97" t="s">
        <v>36</v>
      </c>
      <c r="F4" s="163"/>
      <c r="G4" s="98">
        <v>1</v>
      </c>
      <c r="H4" s="99"/>
      <c r="I4" s="98"/>
      <c r="J4" s="100" t="s">
        <v>80</v>
      </c>
      <c r="K4" s="100">
        <v>7</v>
      </c>
      <c r="L4" s="100"/>
      <c r="M4" s="100">
        <v>1</v>
      </c>
      <c r="N4" s="98"/>
      <c r="O4" s="99"/>
      <c r="P4" s="98"/>
      <c r="Q4" s="154" t="s">
        <v>143</v>
      </c>
      <c r="R4" s="154"/>
      <c r="S4" s="154"/>
      <c r="T4" s="154" t="s">
        <v>149</v>
      </c>
      <c r="U4" s="154" t="s">
        <v>155</v>
      </c>
      <c r="V4" s="101">
        <v>0.33333333333333331</v>
      </c>
      <c r="W4" s="95" t="s">
        <v>81</v>
      </c>
      <c r="X4" s="102" t="s">
        <v>82</v>
      </c>
      <c r="Y4" s="24"/>
      <c r="Z4" s="86"/>
      <c r="AA4" s="86"/>
      <c r="AB4" s="86"/>
      <c r="AC4" s="86"/>
      <c r="AD4" s="86"/>
    </row>
    <row r="5" spans="1:30" x14ac:dyDescent="0.25">
      <c r="A5" s="23"/>
      <c r="B5" s="179" t="s">
        <v>83</v>
      </c>
      <c r="C5" s="95" t="s">
        <v>84</v>
      </c>
      <c r="D5" s="96" t="s">
        <v>74</v>
      </c>
      <c r="E5" s="97" t="s">
        <v>36</v>
      </c>
      <c r="F5" s="163"/>
      <c r="G5" s="98">
        <v>1</v>
      </c>
      <c r="H5" s="99"/>
      <c r="I5" s="98"/>
      <c r="J5" s="100" t="s">
        <v>75</v>
      </c>
      <c r="K5" s="100">
        <v>7</v>
      </c>
      <c r="L5" s="100"/>
      <c r="M5" s="100">
        <v>1</v>
      </c>
      <c r="N5" s="98"/>
      <c r="O5" s="99">
        <v>1</v>
      </c>
      <c r="P5" s="98"/>
      <c r="Q5" s="154" t="s">
        <v>156</v>
      </c>
      <c r="R5" s="154" t="s">
        <v>141</v>
      </c>
      <c r="S5" s="154" t="s">
        <v>143</v>
      </c>
      <c r="T5" s="154"/>
      <c r="U5" s="154" t="s">
        <v>157</v>
      </c>
      <c r="V5" s="101">
        <v>0.25</v>
      </c>
      <c r="W5" s="95" t="s">
        <v>76</v>
      </c>
      <c r="X5" s="102" t="s">
        <v>85</v>
      </c>
      <c r="Y5" s="24"/>
      <c r="Z5" s="86"/>
      <c r="AA5" s="86"/>
      <c r="AB5" s="86"/>
      <c r="AC5" s="86"/>
      <c r="AD5" s="86"/>
    </row>
    <row r="6" spans="1:30" x14ac:dyDescent="0.25">
      <c r="A6" s="23"/>
      <c r="B6" s="164" t="s">
        <v>86</v>
      </c>
      <c r="C6" s="127" t="s">
        <v>87</v>
      </c>
      <c r="D6" s="128" t="s">
        <v>88</v>
      </c>
      <c r="E6" s="129" t="s">
        <v>37</v>
      </c>
      <c r="F6" s="163"/>
      <c r="G6" s="130">
        <v>1</v>
      </c>
      <c r="H6" s="131"/>
      <c r="I6" s="130"/>
      <c r="J6" s="132" t="s">
        <v>75</v>
      </c>
      <c r="K6" s="132">
        <v>3</v>
      </c>
      <c r="L6" s="132" t="s">
        <v>89</v>
      </c>
      <c r="M6" s="132">
        <v>1</v>
      </c>
      <c r="N6" s="130">
        <v>1</v>
      </c>
      <c r="O6" s="131">
        <v>1</v>
      </c>
      <c r="P6" s="130">
        <v>3</v>
      </c>
      <c r="Q6" s="155" t="s">
        <v>158</v>
      </c>
      <c r="R6" s="155" t="s">
        <v>141</v>
      </c>
      <c r="S6" s="155" t="s">
        <v>141</v>
      </c>
      <c r="T6" s="155" t="s">
        <v>150</v>
      </c>
      <c r="U6" s="155" t="s">
        <v>159</v>
      </c>
      <c r="V6" s="133">
        <v>0.64300000000000002</v>
      </c>
      <c r="W6" s="127" t="s">
        <v>90</v>
      </c>
      <c r="X6" s="134" t="s">
        <v>91</v>
      </c>
      <c r="Y6" s="24"/>
      <c r="Z6" s="86"/>
      <c r="AA6" s="86"/>
      <c r="AB6" s="86"/>
      <c r="AC6" s="86"/>
      <c r="AD6" s="86"/>
    </row>
    <row r="7" spans="1:30" x14ac:dyDescent="0.25">
      <c r="A7" s="23"/>
      <c r="B7" s="164" t="s">
        <v>92</v>
      </c>
      <c r="C7" s="127" t="s">
        <v>93</v>
      </c>
      <c r="D7" s="128" t="s">
        <v>88</v>
      </c>
      <c r="E7" s="129" t="s">
        <v>37</v>
      </c>
      <c r="F7" s="163"/>
      <c r="G7" s="130"/>
      <c r="H7" s="131"/>
      <c r="I7" s="130">
        <v>1</v>
      </c>
      <c r="J7" s="132" t="s">
        <v>75</v>
      </c>
      <c r="K7" s="132">
        <v>3</v>
      </c>
      <c r="L7" s="132"/>
      <c r="M7" s="132">
        <v>1</v>
      </c>
      <c r="N7" s="130"/>
      <c r="O7" s="131"/>
      <c r="P7" s="130"/>
      <c r="Q7" s="155" t="s">
        <v>140</v>
      </c>
      <c r="R7" s="155" t="s">
        <v>141</v>
      </c>
      <c r="S7" s="155" t="s">
        <v>142</v>
      </c>
      <c r="T7" s="155" t="s">
        <v>143</v>
      </c>
      <c r="U7" s="155" t="s">
        <v>144</v>
      </c>
      <c r="V7" s="133">
        <v>0.55555555555555558</v>
      </c>
      <c r="W7" s="127" t="s">
        <v>94</v>
      </c>
      <c r="X7" s="134" t="s">
        <v>95</v>
      </c>
      <c r="Y7" s="24">
        <v>9</v>
      </c>
      <c r="Z7" s="86"/>
      <c r="AA7" s="86"/>
      <c r="AB7" s="86"/>
      <c r="AC7" s="86"/>
      <c r="AD7" s="86"/>
    </row>
    <row r="8" spans="1:30" x14ac:dyDescent="0.25">
      <c r="A8" s="23"/>
      <c r="B8" s="164" t="s">
        <v>96</v>
      </c>
      <c r="C8" s="127" t="s">
        <v>97</v>
      </c>
      <c r="D8" s="128" t="s">
        <v>88</v>
      </c>
      <c r="E8" s="129" t="s">
        <v>37</v>
      </c>
      <c r="F8" s="163"/>
      <c r="G8" s="130"/>
      <c r="H8" s="131">
        <v>1</v>
      </c>
      <c r="I8" s="130"/>
      <c r="J8" s="132" t="s">
        <v>75</v>
      </c>
      <c r="K8" s="132">
        <v>7</v>
      </c>
      <c r="L8" s="132"/>
      <c r="M8" s="132">
        <v>1</v>
      </c>
      <c r="N8" s="130"/>
      <c r="O8" s="131"/>
      <c r="P8" s="130">
        <v>1</v>
      </c>
      <c r="Q8" s="155" t="s">
        <v>145</v>
      </c>
      <c r="R8" s="155" t="s">
        <v>143</v>
      </c>
      <c r="S8" s="155" t="s">
        <v>146</v>
      </c>
      <c r="T8" s="155" t="s">
        <v>147</v>
      </c>
      <c r="U8" s="155" t="s">
        <v>144</v>
      </c>
      <c r="V8" s="133">
        <v>0.4</v>
      </c>
      <c r="W8" s="127" t="s">
        <v>98</v>
      </c>
      <c r="X8" s="134" t="s">
        <v>99</v>
      </c>
      <c r="Y8" s="24"/>
      <c r="Z8" s="86"/>
      <c r="AA8" s="86"/>
      <c r="AB8" s="86"/>
      <c r="AC8" s="86"/>
      <c r="AD8" s="86"/>
    </row>
    <row r="9" spans="1:30" x14ac:dyDescent="0.25">
      <c r="A9" s="23"/>
      <c r="B9" s="164" t="s">
        <v>100</v>
      </c>
      <c r="C9" s="127" t="s">
        <v>101</v>
      </c>
      <c r="D9" s="128" t="s">
        <v>88</v>
      </c>
      <c r="E9" s="129" t="s">
        <v>37</v>
      </c>
      <c r="F9" s="163"/>
      <c r="G9" s="130"/>
      <c r="H9" s="131"/>
      <c r="I9" s="130">
        <v>1</v>
      </c>
      <c r="J9" s="132" t="s">
        <v>75</v>
      </c>
      <c r="K9" s="132">
        <v>8</v>
      </c>
      <c r="L9" s="132"/>
      <c r="M9" s="132">
        <v>1</v>
      </c>
      <c r="N9" s="130"/>
      <c r="O9" s="131"/>
      <c r="P9" s="130"/>
      <c r="Q9" s="155" t="s">
        <v>148</v>
      </c>
      <c r="R9" s="155" t="s">
        <v>141</v>
      </c>
      <c r="S9" s="155" t="s">
        <v>149</v>
      </c>
      <c r="T9" s="155" t="s">
        <v>144</v>
      </c>
      <c r="U9" s="155" t="s">
        <v>144</v>
      </c>
      <c r="V9" s="133">
        <v>0.4</v>
      </c>
      <c r="W9" s="127" t="s">
        <v>102</v>
      </c>
      <c r="X9" s="134" t="s">
        <v>103</v>
      </c>
      <c r="Y9" s="24"/>
      <c r="Z9" s="86"/>
      <c r="AA9" s="86"/>
      <c r="AB9" s="86"/>
      <c r="AC9" s="86"/>
      <c r="AD9" s="86"/>
    </row>
    <row r="10" spans="1:30" x14ac:dyDescent="0.25">
      <c r="A10" s="23"/>
      <c r="B10" s="164" t="s">
        <v>104</v>
      </c>
      <c r="C10" s="127" t="s">
        <v>105</v>
      </c>
      <c r="D10" s="128" t="s">
        <v>88</v>
      </c>
      <c r="E10" s="129" t="s">
        <v>37</v>
      </c>
      <c r="F10" s="163"/>
      <c r="G10" s="130"/>
      <c r="H10" s="131"/>
      <c r="I10" s="130">
        <v>1</v>
      </c>
      <c r="J10" s="132" t="s">
        <v>75</v>
      </c>
      <c r="K10" s="132">
        <v>7</v>
      </c>
      <c r="L10" s="132"/>
      <c r="M10" s="132">
        <v>1</v>
      </c>
      <c r="N10" s="130"/>
      <c r="O10" s="131"/>
      <c r="P10" s="130"/>
      <c r="Q10" s="155" t="s">
        <v>144</v>
      </c>
      <c r="R10" s="155"/>
      <c r="S10" s="155" t="s">
        <v>144</v>
      </c>
      <c r="T10" s="155"/>
      <c r="U10" s="155"/>
      <c r="V10" s="133">
        <v>0</v>
      </c>
      <c r="W10" s="127" t="s">
        <v>90</v>
      </c>
      <c r="X10" s="134" t="s">
        <v>106</v>
      </c>
      <c r="Y10" s="24"/>
      <c r="Z10" s="86"/>
      <c r="AA10" s="86"/>
      <c r="AB10" s="86"/>
      <c r="AC10" s="86"/>
      <c r="AD10" s="86"/>
    </row>
    <row r="11" spans="1:30" x14ac:dyDescent="0.25">
      <c r="A11" s="23"/>
      <c r="B11" s="179" t="s">
        <v>107</v>
      </c>
      <c r="C11" s="95" t="s">
        <v>108</v>
      </c>
      <c r="D11" s="96" t="s">
        <v>74</v>
      </c>
      <c r="E11" s="97" t="s">
        <v>37</v>
      </c>
      <c r="F11" s="163"/>
      <c r="G11" s="98">
        <v>1</v>
      </c>
      <c r="H11" s="99"/>
      <c r="I11" s="98"/>
      <c r="J11" s="100" t="s">
        <v>75</v>
      </c>
      <c r="K11" s="100">
        <v>7</v>
      </c>
      <c r="L11" s="100"/>
      <c r="M11" s="100">
        <v>1</v>
      </c>
      <c r="N11" s="98"/>
      <c r="O11" s="99"/>
      <c r="P11" s="98"/>
      <c r="Q11" s="154" t="s">
        <v>143</v>
      </c>
      <c r="R11" s="154" t="s">
        <v>144</v>
      </c>
      <c r="S11" s="154" t="s">
        <v>149</v>
      </c>
      <c r="T11" s="154"/>
      <c r="U11" s="154" t="s">
        <v>144</v>
      </c>
      <c r="V11" s="101">
        <v>0.33333333333333331</v>
      </c>
      <c r="W11" s="95" t="s">
        <v>109</v>
      </c>
      <c r="X11" s="102" t="s">
        <v>110</v>
      </c>
      <c r="Y11" s="24"/>
      <c r="Z11" s="86"/>
      <c r="AA11" s="86"/>
      <c r="AB11" s="86"/>
      <c r="AC11" s="86"/>
      <c r="AD11" s="86"/>
    </row>
    <row r="12" spans="1:30" x14ac:dyDescent="0.25">
      <c r="A12" s="23"/>
      <c r="B12" s="22" t="s">
        <v>9</v>
      </c>
      <c r="C12" s="17"/>
      <c r="D12" s="16"/>
      <c r="E12" s="103"/>
      <c r="F12" s="104"/>
      <c r="G12" s="18">
        <f>SUM(G4:G11)</f>
        <v>4</v>
      </c>
      <c r="H12" s="18">
        <f>SUM(H4:H11)</f>
        <v>1</v>
      </c>
      <c r="I12" s="18">
        <f>SUM(I4:I11)</f>
        <v>3</v>
      </c>
      <c r="J12" s="17"/>
      <c r="K12" s="17"/>
      <c r="L12" s="17"/>
      <c r="M12" s="18">
        <f t="shared" ref="M12:P12" si="0">SUM(M4:M11)</f>
        <v>8</v>
      </c>
      <c r="N12" s="18">
        <f t="shared" si="0"/>
        <v>1</v>
      </c>
      <c r="O12" s="18">
        <f t="shared" si="0"/>
        <v>2</v>
      </c>
      <c r="P12" s="18">
        <f t="shared" si="0"/>
        <v>4</v>
      </c>
      <c r="Q12" s="106" t="s">
        <v>163</v>
      </c>
      <c r="R12" s="106" t="s">
        <v>167</v>
      </c>
      <c r="S12" s="106" t="s">
        <v>166</v>
      </c>
      <c r="T12" s="106" t="s">
        <v>165</v>
      </c>
      <c r="U12" s="106" t="s">
        <v>164</v>
      </c>
      <c r="V12" s="30">
        <v>0.45300000000000001</v>
      </c>
      <c r="W12" s="105"/>
      <c r="X12" s="106"/>
      <c r="Y12" s="86"/>
      <c r="Z12" s="86"/>
      <c r="AA12" s="86"/>
      <c r="AB12" s="86"/>
      <c r="AC12" s="86"/>
      <c r="AD12" s="86"/>
    </row>
    <row r="13" spans="1:30" x14ac:dyDescent="0.25">
      <c r="A13" s="23"/>
      <c r="B13" s="107" t="s">
        <v>77</v>
      </c>
      <c r="C13" s="108" t="s">
        <v>111</v>
      </c>
      <c r="D13" s="109"/>
      <c r="E13" s="110"/>
      <c r="F13" s="111"/>
      <c r="G13" s="112"/>
      <c r="H13" s="112"/>
      <c r="I13" s="112"/>
      <c r="J13" s="113"/>
      <c r="K13" s="113"/>
      <c r="L13" s="113"/>
      <c r="M13" s="112"/>
      <c r="N13" s="112"/>
      <c r="O13" s="112"/>
      <c r="P13" s="112"/>
      <c r="Q13" s="156"/>
      <c r="R13" s="156"/>
      <c r="S13" s="156"/>
      <c r="T13" s="156"/>
      <c r="U13" s="156"/>
      <c r="V13" s="112"/>
      <c r="W13" s="109"/>
      <c r="X13" s="114"/>
      <c r="Y13" s="86"/>
      <c r="Z13" s="86"/>
      <c r="AA13" s="86"/>
      <c r="AB13" s="86"/>
      <c r="AC13" s="86"/>
      <c r="AD13" s="86"/>
    </row>
    <row r="14" spans="1:30" x14ac:dyDescent="0.25">
      <c r="A14" s="23"/>
      <c r="B14" s="115"/>
      <c r="C14" s="116"/>
      <c r="D14" s="116"/>
      <c r="E14" s="117"/>
      <c r="F14" s="117"/>
      <c r="G14" s="118"/>
      <c r="H14" s="119"/>
      <c r="I14" s="117"/>
      <c r="J14" s="119"/>
      <c r="K14" s="119"/>
      <c r="L14" s="119"/>
      <c r="M14" s="119"/>
      <c r="N14" s="119"/>
      <c r="O14" s="119"/>
      <c r="P14" s="119"/>
      <c r="Q14" s="157"/>
      <c r="R14" s="157"/>
      <c r="S14" s="157"/>
      <c r="T14" s="157"/>
      <c r="U14" s="157"/>
      <c r="V14" s="119"/>
      <c r="W14" s="119"/>
      <c r="X14" s="120"/>
      <c r="Y14" s="86"/>
      <c r="Z14" s="86"/>
      <c r="AA14" s="86"/>
      <c r="AB14" s="86"/>
      <c r="AC14" s="86"/>
      <c r="AD14" s="86"/>
    </row>
    <row r="15" spans="1:30" x14ac:dyDescent="0.25">
      <c r="A15" s="8"/>
      <c r="B15" s="89" t="s">
        <v>114</v>
      </c>
      <c r="C15" s="22" t="s">
        <v>115</v>
      </c>
      <c r="D15" s="90" t="s">
        <v>63</v>
      </c>
      <c r="E15" s="91" t="s">
        <v>1</v>
      </c>
      <c r="F15" s="24"/>
      <c r="G15" s="92" t="s">
        <v>64</v>
      </c>
      <c r="H15" s="93" t="s">
        <v>65</v>
      </c>
      <c r="I15" s="93" t="s">
        <v>30</v>
      </c>
      <c r="J15" s="17" t="s">
        <v>66</v>
      </c>
      <c r="K15" s="94" t="s">
        <v>67</v>
      </c>
      <c r="L15" s="94" t="s">
        <v>68</v>
      </c>
      <c r="M15" s="92" t="s">
        <v>69</v>
      </c>
      <c r="N15" s="92" t="s">
        <v>29</v>
      </c>
      <c r="O15" s="93" t="s">
        <v>70</v>
      </c>
      <c r="P15" s="92" t="s">
        <v>65</v>
      </c>
      <c r="Q15" s="153" t="s">
        <v>3</v>
      </c>
      <c r="R15" s="153">
        <v>1</v>
      </c>
      <c r="S15" s="153">
        <v>2</v>
      </c>
      <c r="T15" s="153">
        <v>3</v>
      </c>
      <c r="U15" s="153" t="s">
        <v>71</v>
      </c>
      <c r="V15" s="17" t="s">
        <v>21</v>
      </c>
      <c r="W15" s="16" t="s">
        <v>72</v>
      </c>
      <c r="X15" s="16" t="s">
        <v>73</v>
      </c>
      <c r="Y15" s="86"/>
      <c r="Z15" s="86"/>
      <c r="AA15" s="86"/>
      <c r="AB15" s="86"/>
      <c r="AC15" s="86"/>
      <c r="AD15" s="86"/>
    </row>
    <row r="16" spans="1:30" x14ac:dyDescent="0.25">
      <c r="A16" s="8"/>
      <c r="B16" s="164" t="s">
        <v>120</v>
      </c>
      <c r="C16" s="127" t="s">
        <v>121</v>
      </c>
      <c r="D16" s="128" t="s">
        <v>88</v>
      </c>
      <c r="E16" s="129" t="s">
        <v>36</v>
      </c>
      <c r="F16" s="150"/>
      <c r="G16" s="130">
        <v>1</v>
      </c>
      <c r="H16" s="131"/>
      <c r="I16" s="130"/>
      <c r="J16" s="132"/>
      <c r="K16" s="132"/>
      <c r="L16" s="132" t="s">
        <v>89</v>
      </c>
      <c r="M16" s="132">
        <v>1</v>
      </c>
      <c r="N16" s="130"/>
      <c r="O16" s="131">
        <v>1</v>
      </c>
      <c r="P16" s="130">
        <v>1</v>
      </c>
      <c r="Q16" s="155"/>
      <c r="R16" s="155"/>
      <c r="S16" s="155"/>
      <c r="T16" s="155"/>
      <c r="U16" s="155"/>
      <c r="V16" s="133"/>
      <c r="W16" s="165" t="s">
        <v>139</v>
      </c>
      <c r="X16" s="130">
        <v>160</v>
      </c>
      <c r="Y16" s="86"/>
      <c r="Z16" s="86"/>
      <c r="AA16" s="86"/>
      <c r="AB16" s="86"/>
      <c r="AC16" s="86"/>
      <c r="AD16" s="86"/>
    </row>
    <row r="17" spans="1:32" x14ac:dyDescent="0.25">
      <c r="A17" s="8"/>
      <c r="B17" s="164" t="s">
        <v>122</v>
      </c>
      <c r="C17" s="127" t="s">
        <v>123</v>
      </c>
      <c r="D17" s="128" t="s">
        <v>88</v>
      </c>
      <c r="E17" s="129" t="s">
        <v>36</v>
      </c>
      <c r="F17" s="150"/>
      <c r="G17" s="130"/>
      <c r="H17" s="131"/>
      <c r="I17" s="130">
        <v>1</v>
      </c>
      <c r="J17" s="132" t="s">
        <v>80</v>
      </c>
      <c r="K17" s="132">
        <v>3</v>
      </c>
      <c r="L17" s="132" t="s">
        <v>124</v>
      </c>
      <c r="M17" s="132">
        <v>1</v>
      </c>
      <c r="N17" s="130"/>
      <c r="O17" s="131">
        <v>1</v>
      </c>
      <c r="P17" s="130">
        <v>1</v>
      </c>
      <c r="Q17" s="155" t="s">
        <v>150</v>
      </c>
      <c r="R17" s="155"/>
      <c r="S17" s="155" t="s">
        <v>149</v>
      </c>
      <c r="T17" s="155" t="s">
        <v>142</v>
      </c>
      <c r="U17" s="155" t="s">
        <v>141</v>
      </c>
      <c r="V17" s="133">
        <v>0.83333333333333337</v>
      </c>
      <c r="W17" s="165" t="s">
        <v>125</v>
      </c>
      <c r="X17" s="130" t="s">
        <v>126</v>
      </c>
      <c r="Y17" s="86"/>
      <c r="Z17" s="86"/>
      <c r="AA17" s="86"/>
      <c r="AB17" s="86"/>
      <c r="AC17" s="86"/>
      <c r="AD17" s="86"/>
    </row>
    <row r="18" spans="1:32" x14ac:dyDescent="0.25">
      <c r="A18" s="23"/>
      <c r="B18" s="22" t="s">
        <v>9</v>
      </c>
      <c r="C18" s="17"/>
      <c r="D18" s="16"/>
      <c r="E18" s="103"/>
      <c r="F18" s="104"/>
      <c r="G18" s="18">
        <v>1</v>
      </c>
      <c r="H18" s="18"/>
      <c r="I18" s="18">
        <v>1</v>
      </c>
      <c r="J18" s="17"/>
      <c r="K18" s="17"/>
      <c r="L18" s="17"/>
      <c r="M18" s="18">
        <v>2</v>
      </c>
      <c r="N18" s="18"/>
      <c r="O18" s="18">
        <v>2</v>
      </c>
      <c r="P18" s="18">
        <v>2</v>
      </c>
      <c r="Q18" s="106" t="s">
        <v>150</v>
      </c>
      <c r="R18" s="106"/>
      <c r="S18" s="106" t="s">
        <v>149</v>
      </c>
      <c r="T18" s="106" t="s">
        <v>142</v>
      </c>
      <c r="U18" s="106" t="s">
        <v>141</v>
      </c>
      <c r="V18" s="30">
        <v>0.83333333333333337</v>
      </c>
      <c r="W18" s="105"/>
      <c r="X18" s="106"/>
      <c r="Y18" s="86"/>
      <c r="Z18" s="86"/>
      <c r="AA18" s="86"/>
      <c r="AB18" s="86"/>
      <c r="AC18" s="86"/>
      <c r="AD18" s="86"/>
    </row>
    <row r="19" spans="1:32" x14ac:dyDescent="0.25">
      <c r="A19" s="23"/>
      <c r="B19" s="115"/>
      <c r="C19" s="116"/>
      <c r="D19" s="116"/>
      <c r="E19" s="136"/>
      <c r="F19" s="136"/>
      <c r="G19" s="118"/>
      <c r="H19" s="119"/>
      <c r="I19" s="117"/>
      <c r="J19" s="119"/>
      <c r="K19" s="117"/>
      <c r="L19" s="119"/>
      <c r="M19" s="117"/>
      <c r="N19" s="117"/>
      <c r="O19" s="117"/>
      <c r="P19" s="117"/>
      <c r="Q19" s="158"/>
      <c r="R19" s="158"/>
      <c r="S19" s="158"/>
      <c r="T19" s="158"/>
      <c r="U19" s="158"/>
      <c r="V19" s="117"/>
      <c r="W19" s="117"/>
      <c r="X19" s="120"/>
      <c r="Y19" s="86"/>
      <c r="Z19" s="86"/>
      <c r="AA19" s="86"/>
      <c r="AB19" s="86"/>
      <c r="AC19" s="86"/>
      <c r="AD19" s="86"/>
    </row>
    <row r="20" spans="1:32" s="123" customFormat="1" ht="18.75" customHeight="1" x14ac:dyDescent="0.2">
      <c r="A20" s="8"/>
      <c r="B20" s="137" t="s">
        <v>116</v>
      </c>
      <c r="C20" s="84"/>
      <c r="D20" s="85"/>
      <c r="E20" s="85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151"/>
      <c r="R20" s="151"/>
      <c r="S20" s="151"/>
      <c r="T20" s="151"/>
      <c r="U20" s="151"/>
      <c r="V20" s="84"/>
      <c r="W20" s="85"/>
      <c r="X20" s="65"/>
      <c r="Y20" s="24"/>
      <c r="Z20" s="24"/>
      <c r="AA20" s="24"/>
      <c r="AB20" s="24"/>
      <c r="AC20" s="24"/>
      <c r="AD20" s="24"/>
      <c r="AE20" s="24"/>
      <c r="AF20" s="24"/>
    </row>
    <row r="21" spans="1:32" s="138" customFormat="1" ht="15" customHeight="1" x14ac:dyDescent="0.2">
      <c r="A21" s="23"/>
      <c r="B21" s="89" t="s">
        <v>113</v>
      </c>
      <c r="C21" s="22" t="s">
        <v>117</v>
      </c>
      <c r="D21" s="90" t="s">
        <v>63</v>
      </c>
      <c r="E21" s="91" t="s">
        <v>1</v>
      </c>
      <c r="F21" s="37"/>
      <c r="G21" s="92" t="s">
        <v>64</v>
      </c>
      <c r="H21" s="93" t="s">
        <v>65</v>
      </c>
      <c r="I21" s="93" t="s">
        <v>30</v>
      </c>
      <c r="J21" s="17" t="s">
        <v>66</v>
      </c>
      <c r="K21" s="94" t="s">
        <v>67</v>
      </c>
      <c r="L21" s="94" t="s">
        <v>68</v>
      </c>
      <c r="M21" s="92" t="s">
        <v>69</v>
      </c>
      <c r="N21" s="92" t="s">
        <v>29</v>
      </c>
      <c r="O21" s="93" t="s">
        <v>70</v>
      </c>
      <c r="P21" s="92" t="s">
        <v>65</v>
      </c>
      <c r="Q21" s="153" t="s">
        <v>3</v>
      </c>
      <c r="R21" s="153">
        <v>1</v>
      </c>
      <c r="S21" s="153">
        <v>2</v>
      </c>
      <c r="T21" s="153">
        <v>3</v>
      </c>
      <c r="U21" s="153" t="s">
        <v>71</v>
      </c>
      <c r="V21" s="17" t="s">
        <v>118</v>
      </c>
      <c r="W21" s="16" t="s">
        <v>72</v>
      </c>
      <c r="X21" s="16" t="s">
        <v>73</v>
      </c>
      <c r="Y21" s="24"/>
      <c r="Z21" s="24"/>
      <c r="AA21" s="24"/>
      <c r="AB21" s="24"/>
      <c r="AC21" s="24"/>
      <c r="AD21" s="24"/>
      <c r="AE21" s="24"/>
      <c r="AF21" s="24"/>
    </row>
    <row r="22" spans="1:32" s="138" customFormat="1" ht="15" customHeight="1" x14ac:dyDescent="0.2">
      <c r="A22" s="23"/>
      <c r="B22" s="166" t="s">
        <v>127</v>
      </c>
      <c r="C22" s="167" t="s">
        <v>128</v>
      </c>
      <c r="D22" s="139" t="s">
        <v>119</v>
      </c>
      <c r="E22" s="168" t="s">
        <v>36</v>
      </c>
      <c r="F22" s="169"/>
      <c r="G22" s="170">
        <v>1</v>
      </c>
      <c r="H22" s="171"/>
      <c r="I22" s="170"/>
      <c r="J22" s="172" t="s">
        <v>75</v>
      </c>
      <c r="K22" s="173">
        <v>9</v>
      </c>
      <c r="L22" s="174"/>
      <c r="M22" s="174">
        <v>1</v>
      </c>
      <c r="N22" s="175"/>
      <c r="O22" s="176">
        <v>1</v>
      </c>
      <c r="P22" s="29"/>
      <c r="Q22" s="177" t="s">
        <v>151</v>
      </c>
      <c r="R22" s="177"/>
      <c r="S22" s="177" t="s">
        <v>142</v>
      </c>
      <c r="T22" s="177" t="s">
        <v>146</v>
      </c>
      <c r="U22" s="177"/>
      <c r="V22" s="178">
        <v>0.5714285714285714</v>
      </c>
      <c r="W22" s="166" t="s">
        <v>129</v>
      </c>
      <c r="X22" s="29">
        <v>725</v>
      </c>
      <c r="Y22" s="24"/>
      <c r="Z22" s="24"/>
      <c r="AA22" s="24"/>
      <c r="AB22" s="24"/>
      <c r="AC22" s="24"/>
      <c r="AD22" s="24"/>
      <c r="AE22" s="24"/>
      <c r="AF22" s="24"/>
    </row>
    <row r="23" spans="1:32" s="138" customFormat="1" ht="15" customHeight="1" x14ac:dyDescent="0.2">
      <c r="A23" s="23"/>
      <c r="B23" s="166" t="s">
        <v>130</v>
      </c>
      <c r="C23" s="167" t="s">
        <v>131</v>
      </c>
      <c r="D23" s="139" t="s">
        <v>119</v>
      </c>
      <c r="E23" s="168" t="s">
        <v>36</v>
      </c>
      <c r="F23" s="169"/>
      <c r="G23" s="170">
        <v>1</v>
      </c>
      <c r="H23" s="171"/>
      <c r="I23" s="170"/>
      <c r="J23" s="172"/>
      <c r="K23" s="173" t="s">
        <v>152</v>
      </c>
      <c r="L23" s="174"/>
      <c r="M23" s="174">
        <v>1</v>
      </c>
      <c r="N23" s="175"/>
      <c r="O23" s="176"/>
      <c r="P23" s="29"/>
      <c r="Q23" s="177" t="s">
        <v>144</v>
      </c>
      <c r="R23" s="177"/>
      <c r="S23" s="177"/>
      <c r="T23" s="177" t="s">
        <v>144</v>
      </c>
      <c r="U23" s="177"/>
      <c r="V23" s="178">
        <v>0</v>
      </c>
      <c r="W23" s="166" t="s">
        <v>132</v>
      </c>
      <c r="X23" s="29">
        <v>350</v>
      </c>
      <c r="Y23" s="24"/>
      <c r="Z23" s="24"/>
      <c r="AA23" s="24"/>
      <c r="AB23" s="24"/>
      <c r="AC23" s="24"/>
      <c r="AD23" s="24"/>
      <c r="AE23" s="24"/>
      <c r="AF23" s="24"/>
    </row>
    <row r="24" spans="1:32" s="138" customFormat="1" ht="15" customHeight="1" x14ac:dyDescent="0.2">
      <c r="A24" s="23"/>
      <c r="B24" s="166" t="s">
        <v>133</v>
      </c>
      <c r="C24" s="167" t="s">
        <v>153</v>
      </c>
      <c r="D24" s="139" t="s">
        <v>119</v>
      </c>
      <c r="E24" s="168" t="s">
        <v>37</v>
      </c>
      <c r="F24" s="169"/>
      <c r="G24" s="170"/>
      <c r="H24" s="171"/>
      <c r="I24" s="170">
        <v>1</v>
      </c>
      <c r="J24" s="172" t="s">
        <v>75</v>
      </c>
      <c r="K24" s="173">
        <v>7</v>
      </c>
      <c r="L24" s="174"/>
      <c r="M24" s="174">
        <v>1</v>
      </c>
      <c r="N24" s="175"/>
      <c r="O24" s="176"/>
      <c r="P24" s="29"/>
      <c r="Q24" s="177" t="s">
        <v>154</v>
      </c>
      <c r="R24" s="177" t="s">
        <v>147</v>
      </c>
      <c r="S24" s="177" t="s">
        <v>141</v>
      </c>
      <c r="T24" s="177" t="s">
        <v>144</v>
      </c>
      <c r="U24" s="177" t="s">
        <v>144</v>
      </c>
      <c r="V24" s="178">
        <v>0.5</v>
      </c>
      <c r="W24" s="166" t="s">
        <v>134</v>
      </c>
      <c r="X24" s="29">
        <v>643</v>
      </c>
      <c r="Y24" s="24"/>
      <c r="Z24" s="24"/>
      <c r="AA24" s="24"/>
      <c r="AB24" s="24"/>
      <c r="AC24" s="24"/>
      <c r="AD24" s="24"/>
      <c r="AE24" s="24"/>
      <c r="AF24" s="24"/>
    </row>
    <row r="25" spans="1:32" s="138" customFormat="1" ht="15" customHeight="1" x14ac:dyDescent="0.2">
      <c r="A25" s="8"/>
      <c r="B25" s="22" t="s">
        <v>9</v>
      </c>
      <c r="C25" s="17"/>
      <c r="D25" s="16"/>
      <c r="E25" s="103"/>
      <c r="F25" s="37"/>
      <c r="G25" s="18">
        <f>SUM(G22:G24)</f>
        <v>2</v>
      </c>
      <c r="H25" s="18"/>
      <c r="I25" s="18">
        <f>SUM(I22:I24)</f>
        <v>1</v>
      </c>
      <c r="J25" s="17"/>
      <c r="K25" s="17"/>
      <c r="L25" s="17"/>
      <c r="M25" s="18">
        <f t="shared" ref="M25:O25" si="1">SUM(M22:M24)</f>
        <v>3</v>
      </c>
      <c r="N25" s="18"/>
      <c r="O25" s="18">
        <f t="shared" si="1"/>
        <v>1</v>
      </c>
      <c r="P25" s="18"/>
      <c r="Q25" s="106" t="s">
        <v>160</v>
      </c>
      <c r="R25" s="106" t="s">
        <v>147</v>
      </c>
      <c r="S25" s="106" t="s">
        <v>162</v>
      </c>
      <c r="T25" s="106" t="s">
        <v>161</v>
      </c>
      <c r="U25" s="106" t="s">
        <v>144</v>
      </c>
      <c r="V25" s="30">
        <v>0.5</v>
      </c>
      <c r="W25" s="105"/>
      <c r="X25" s="106"/>
      <c r="Y25" s="24"/>
      <c r="Z25" s="24"/>
      <c r="AA25" s="24"/>
      <c r="AB25" s="24"/>
      <c r="AC25" s="24"/>
      <c r="AD25" s="24"/>
      <c r="AE25" s="24"/>
      <c r="AF25" s="24"/>
    </row>
    <row r="26" spans="1:32" x14ac:dyDescent="0.25">
      <c r="A26" s="23"/>
      <c r="B26" s="140" t="s">
        <v>77</v>
      </c>
      <c r="C26" s="108" t="s">
        <v>135</v>
      </c>
      <c r="D26" s="142"/>
      <c r="E26" s="113"/>
      <c r="F26" s="112"/>
      <c r="G26" s="143"/>
      <c r="H26" s="113"/>
      <c r="I26" s="109"/>
      <c r="J26" s="113"/>
      <c r="K26" s="113"/>
      <c r="L26" s="113"/>
      <c r="M26" s="113"/>
      <c r="N26" s="113"/>
      <c r="O26" s="113"/>
      <c r="P26" s="113"/>
      <c r="Q26" s="159"/>
      <c r="R26" s="160"/>
      <c r="S26" s="159"/>
      <c r="T26" s="159"/>
      <c r="U26" s="159"/>
      <c r="V26" s="113"/>
      <c r="W26" s="141"/>
      <c r="X26" s="114"/>
      <c r="Y26" s="86"/>
      <c r="Z26" s="86"/>
      <c r="AA26" s="86"/>
      <c r="AB26" s="86"/>
      <c r="AC26" s="86"/>
      <c r="AD26" s="86"/>
    </row>
    <row r="27" spans="1:32" x14ac:dyDescent="0.25">
      <c r="A27" s="23"/>
      <c r="B27" s="144"/>
      <c r="C27" s="117"/>
      <c r="D27" s="116"/>
      <c r="E27" s="136"/>
      <c r="F27" s="136"/>
      <c r="G27" s="117"/>
      <c r="H27" s="119"/>
      <c r="I27" s="119"/>
      <c r="J27" s="119"/>
      <c r="K27" s="119"/>
      <c r="L27" s="119"/>
      <c r="M27" s="117"/>
      <c r="N27" s="119"/>
      <c r="O27" s="119"/>
      <c r="P27" s="119"/>
      <c r="Q27" s="157"/>
      <c r="R27" s="158"/>
      <c r="S27" s="157"/>
      <c r="T27" s="157"/>
      <c r="U27" s="157"/>
      <c r="V27" s="119"/>
      <c r="W27" s="117"/>
      <c r="X27" s="120"/>
      <c r="Y27" s="86"/>
      <c r="Z27" s="86"/>
      <c r="AA27" s="86"/>
      <c r="AB27" s="86"/>
      <c r="AC27" s="86"/>
      <c r="AD27" s="86"/>
    </row>
    <row r="28" spans="1:32" s="138" customFormat="1" ht="15" customHeight="1" x14ac:dyDescent="0.25">
      <c r="A28" s="23"/>
      <c r="B28" s="121"/>
      <c r="C28" s="1"/>
      <c r="D28" s="121"/>
      <c r="E28" s="122"/>
      <c r="F28" s="3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61"/>
      <c r="R28" s="161"/>
      <c r="S28" s="161"/>
      <c r="T28" s="161"/>
      <c r="U28" s="161"/>
      <c r="V28" s="1"/>
      <c r="W28" s="121"/>
      <c r="X28" s="1"/>
      <c r="Y28" s="24"/>
      <c r="Z28" s="24"/>
      <c r="AA28" s="24"/>
      <c r="AB28" s="24"/>
      <c r="AC28" s="24"/>
      <c r="AD28" s="24"/>
      <c r="AE28" s="24"/>
      <c r="AF28" s="24"/>
    </row>
    <row r="29" spans="1:32" x14ac:dyDescent="0.25">
      <c r="A29" s="23"/>
      <c r="B29" s="121"/>
      <c r="C29" s="1"/>
      <c r="D29" s="121"/>
      <c r="E29" s="12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61"/>
      <c r="R29" s="161"/>
      <c r="S29" s="161"/>
      <c r="T29" s="161"/>
      <c r="U29" s="161"/>
      <c r="V29" s="1"/>
      <c r="W29" s="121"/>
      <c r="X29" s="1"/>
      <c r="Y29" s="86"/>
      <c r="Z29" s="86"/>
      <c r="AA29" s="86"/>
      <c r="AB29" s="86"/>
      <c r="AC29" s="86"/>
      <c r="AD29" s="86"/>
    </row>
    <row r="30" spans="1:32" x14ac:dyDescent="0.25">
      <c r="A30" s="23"/>
      <c r="B30" s="121"/>
      <c r="C30" s="1"/>
      <c r="D30" s="121"/>
      <c r="E30" s="12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61"/>
      <c r="R30" s="161"/>
      <c r="S30" s="161"/>
      <c r="T30" s="161"/>
      <c r="U30" s="161"/>
      <c r="V30" s="1"/>
      <c r="W30" s="121"/>
      <c r="X30" s="1"/>
      <c r="Y30" s="86"/>
      <c r="Z30" s="86"/>
      <c r="AA30" s="86"/>
      <c r="AB30" s="86"/>
      <c r="AC30" s="86"/>
      <c r="AD30" s="86"/>
    </row>
    <row r="31" spans="1:32" x14ac:dyDescent="0.25">
      <c r="A31" s="23"/>
      <c r="B31" s="121"/>
      <c r="C31" s="1"/>
      <c r="D31" s="121"/>
      <c r="E31" s="12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61"/>
      <c r="R31" s="161"/>
      <c r="S31" s="161"/>
      <c r="T31" s="161"/>
      <c r="U31" s="161"/>
      <c r="V31" s="1"/>
      <c r="W31" s="121"/>
      <c r="X31" s="1"/>
      <c r="Y31" s="86"/>
      <c r="Z31" s="86"/>
      <c r="AA31" s="86"/>
      <c r="AB31" s="86"/>
      <c r="AC31" s="86"/>
      <c r="AD31" s="86"/>
    </row>
    <row r="32" spans="1:32" x14ac:dyDescent="0.25">
      <c r="A32" s="23"/>
      <c r="B32" s="121"/>
      <c r="C32" s="1"/>
      <c r="D32" s="121"/>
      <c r="E32" s="12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61"/>
      <c r="R32" s="161"/>
      <c r="S32" s="161"/>
      <c r="T32" s="161"/>
      <c r="U32" s="161"/>
      <c r="V32" s="1"/>
      <c r="W32" s="121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21"/>
      <c r="C33" s="1"/>
      <c r="D33" s="121"/>
      <c r="E33" s="12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61"/>
      <c r="R33" s="161"/>
      <c r="S33" s="161"/>
      <c r="T33" s="161"/>
      <c r="U33" s="161"/>
      <c r="V33" s="1"/>
      <c r="W33" s="121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21"/>
      <c r="C34" s="1"/>
      <c r="D34" s="121"/>
      <c r="E34" s="12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61"/>
      <c r="R34" s="161"/>
      <c r="S34" s="161"/>
      <c r="T34" s="161"/>
      <c r="U34" s="161"/>
      <c r="V34" s="1"/>
      <c r="W34" s="121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21"/>
      <c r="C35" s="1"/>
      <c r="D35" s="121"/>
      <c r="E35" s="12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61"/>
      <c r="R35" s="161"/>
      <c r="S35" s="161"/>
      <c r="T35" s="161"/>
      <c r="U35" s="161"/>
      <c r="V35" s="1"/>
      <c r="W35" s="121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21"/>
      <c r="C36" s="1"/>
      <c r="D36" s="121"/>
      <c r="E36" s="12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61"/>
      <c r="R36" s="161"/>
      <c r="S36" s="161"/>
      <c r="T36" s="161"/>
      <c r="U36" s="161"/>
      <c r="V36" s="1"/>
      <c r="W36" s="121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21"/>
      <c r="C37" s="1"/>
      <c r="D37" s="121"/>
      <c r="E37" s="12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61"/>
      <c r="R37" s="161"/>
      <c r="S37" s="161"/>
      <c r="T37" s="161"/>
      <c r="U37" s="161"/>
      <c r="V37" s="1"/>
      <c r="W37" s="121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21"/>
      <c r="C38" s="1"/>
      <c r="D38" s="121"/>
      <c r="E38" s="12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61"/>
      <c r="R38" s="161"/>
      <c r="S38" s="161"/>
      <c r="T38" s="161"/>
      <c r="U38" s="161"/>
      <c r="V38" s="1"/>
      <c r="W38" s="121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21"/>
      <c r="C39" s="1"/>
      <c r="D39" s="121"/>
      <c r="E39" s="12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61"/>
      <c r="R39" s="161"/>
      <c r="S39" s="161"/>
      <c r="T39" s="161"/>
      <c r="U39" s="161"/>
      <c r="V39" s="1"/>
      <c r="W39" s="121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21"/>
      <c r="C40" s="1"/>
      <c r="D40" s="121"/>
      <c r="E40" s="12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61"/>
      <c r="R40" s="161"/>
      <c r="S40" s="161"/>
      <c r="T40" s="161"/>
      <c r="U40" s="161"/>
      <c r="V40" s="1"/>
      <c r="W40" s="121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21"/>
      <c r="C41" s="1"/>
      <c r="D41" s="121"/>
      <c r="E41" s="12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61"/>
      <c r="R41" s="161"/>
      <c r="S41" s="161"/>
      <c r="T41" s="161"/>
      <c r="U41" s="161"/>
      <c r="V41" s="1"/>
      <c r="W41" s="121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21"/>
      <c r="C42" s="1"/>
      <c r="D42" s="121"/>
      <c r="E42" s="12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61"/>
      <c r="R42" s="161"/>
      <c r="S42" s="161"/>
      <c r="T42" s="161"/>
      <c r="U42" s="161"/>
      <c r="V42" s="1"/>
      <c r="W42" s="121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21"/>
      <c r="C43" s="1"/>
      <c r="D43" s="121"/>
      <c r="E43" s="12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61"/>
      <c r="R43" s="161"/>
      <c r="S43" s="161"/>
      <c r="T43" s="161"/>
      <c r="U43" s="161"/>
      <c r="V43" s="1"/>
      <c r="W43" s="121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21"/>
      <c r="C44" s="1"/>
      <c r="D44" s="121"/>
      <c r="E44" s="12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61"/>
      <c r="R44" s="161"/>
      <c r="S44" s="161"/>
      <c r="T44" s="161"/>
      <c r="U44" s="161"/>
      <c r="V44" s="1"/>
      <c r="W44" s="121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21"/>
      <c r="C45" s="1"/>
      <c r="D45" s="121"/>
      <c r="E45" s="12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61"/>
      <c r="R45" s="161"/>
      <c r="S45" s="161"/>
      <c r="T45" s="161"/>
      <c r="U45" s="161"/>
      <c r="V45" s="1"/>
      <c r="W45" s="121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21"/>
      <c r="C46" s="1"/>
      <c r="D46" s="121"/>
      <c r="E46" s="12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61"/>
      <c r="R46" s="161"/>
      <c r="S46" s="161"/>
      <c r="T46" s="161"/>
      <c r="U46" s="161"/>
      <c r="V46" s="1"/>
      <c r="W46" s="121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21"/>
      <c r="C47" s="1"/>
      <c r="D47" s="121"/>
      <c r="E47" s="12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61"/>
      <c r="R47" s="161"/>
      <c r="S47" s="161"/>
      <c r="T47" s="161"/>
      <c r="U47" s="161"/>
      <c r="V47" s="1"/>
      <c r="W47" s="121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21"/>
      <c r="C48" s="1"/>
      <c r="D48" s="121"/>
      <c r="E48" s="12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61"/>
      <c r="R48" s="161"/>
      <c r="S48" s="161"/>
      <c r="T48" s="161"/>
      <c r="U48" s="161"/>
      <c r="V48" s="1"/>
      <c r="W48" s="121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21"/>
      <c r="C49" s="1"/>
      <c r="D49" s="121"/>
      <c r="E49" s="12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61"/>
      <c r="R49" s="161"/>
      <c r="S49" s="161"/>
      <c r="T49" s="161"/>
      <c r="U49" s="161"/>
      <c r="V49" s="1"/>
      <c r="W49" s="121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21"/>
      <c r="C50" s="1"/>
      <c r="D50" s="121"/>
      <c r="E50" s="12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61"/>
      <c r="R50" s="161"/>
      <c r="S50" s="161"/>
      <c r="T50" s="161"/>
      <c r="U50" s="161"/>
      <c r="V50" s="1"/>
      <c r="W50" s="121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21"/>
      <c r="C51" s="1"/>
      <c r="D51" s="121"/>
      <c r="E51" s="12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61"/>
      <c r="R51" s="161"/>
      <c r="S51" s="161"/>
      <c r="T51" s="161"/>
      <c r="U51" s="161"/>
      <c r="V51" s="1"/>
      <c r="W51" s="121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21"/>
      <c r="C52" s="1"/>
      <c r="D52" s="121"/>
      <c r="E52" s="12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61"/>
      <c r="R52" s="161"/>
      <c r="S52" s="161"/>
      <c r="T52" s="161"/>
      <c r="U52" s="161"/>
      <c r="V52" s="1"/>
      <c r="W52" s="121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21"/>
      <c r="C53" s="1"/>
      <c r="D53" s="121"/>
      <c r="E53" s="12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61"/>
      <c r="R53" s="161"/>
      <c r="S53" s="161"/>
      <c r="T53" s="161"/>
      <c r="U53" s="161"/>
      <c r="V53" s="1"/>
      <c r="W53" s="121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21"/>
      <c r="C54" s="1"/>
      <c r="D54" s="121"/>
      <c r="E54" s="12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61"/>
      <c r="R54" s="161"/>
      <c r="S54" s="161"/>
      <c r="T54" s="161"/>
      <c r="U54" s="161"/>
      <c r="V54" s="1"/>
      <c r="W54" s="121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21"/>
      <c r="C55" s="1"/>
      <c r="D55" s="121"/>
      <c r="E55" s="12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61"/>
      <c r="R55" s="161"/>
      <c r="S55" s="161"/>
      <c r="T55" s="161"/>
      <c r="U55" s="161"/>
      <c r="V55" s="1"/>
      <c r="W55" s="121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21"/>
      <c r="C56" s="1"/>
      <c r="D56" s="121"/>
      <c r="E56" s="12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61"/>
      <c r="R56" s="161"/>
      <c r="S56" s="161"/>
      <c r="T56" s="161"/>
      <c r="U56" s="161"/>
      <c r="V56" s="1"/>
      <c r="W56" s="121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21"/>
      <c r="C57" s="1"/>
      <c r="D57" s="121"/>
      <c r="E57" s="12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61"/>
      <c r="R57" s="161"/>
      <c r="S57" s="161"/>
      <c r="T57" s="161"/>
      <c r="U57" s="161"/>
      <c r="V57" s="1"/>
      <c r="W57" s="121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21"/>
      <c r="C58" s="1"/>
      <c r="D58" s="121"/>
      <c r="E58" s="12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61"/>
      <c r="R58" s="161"/>
      <c r="S58" s="161"/>
      <c r="T58" s="161"/>
      <c r="U58" s="161"/>
      <c r="V58" s="1"/>
      <c r="W58" s="121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21"/>
      <c r="C59" s="1"/>
      <c r="D59" s="121"/>
      <c r="E59" s="12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61"/>
      <c r="R59" s="161"/>
      <c r="S59" s="161"/>
      <c r="T59" s="161"/>
      <c r="U59" s="161"/>
      <c r="V59" s="1"/>
      <c r="W59" s="121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21"/>
      <c r="C60" s="1"/>
      <c r="D60" s="121"/>
      <c r="E60" s="12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61"/>
      <c r="R60" s="161"/>
      <c r="S60" s="161"/>
      <c r="T60" s="161"/>
      <c r="U60" s="161"/>
      <c r="V60" s="1"/>
      <c r="W60" s="121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21"/>
      <c r="C61" s="1"/>
      <c r="D61" s="121"/>
      <c r="E61" s="12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61"/>
      <c r="R61" s="161"/>
      <c r="S61" s="161"/>
      <c r="T61" s="161"/>
      <c r="U61" s="161"/>
      <c r="V61" s="1"/>
      <c r="W61" s="121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21"/>
      <c r="C62" s="1"/>
      <c r="D62" s="121"/>
      <c r="E62" s="122"/>
      <c r="G62" s="1"/>
      <c r="H62" s="37"/>
      <c r="I62" s="1"/>
      <c r="J62" s="24"/>
      <c r="K62" s="24"/>
      <c r="L62" s="24"/>
      <c r="M62" s="1"/>
      <c r="N62" s="1"/>
      <c r="O62" s="1"/>
      <c r="P62" s="1"/>
      <c r="Q62" s="161"/>
      <c r="R62" s="161"/>
      <c r="S62" s="161"/>
      <c r="T62" s="161"/>
      <c r="U62" s="161"/>
      <c r="V62" s="1"/>
      <c r="W62" s="121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21"/>
      <c r="C63" s="1"/>
      <c r="D63" s="121"/>
      <c r="E63" s="122"/>
      <c r="G63" s="1"/>
      <c r="H63" s="37"/>
      <c r="I63" s="1"/>
      <c r="J63" s="24"/>
      <c r="K63" s="24"/>
      <c r="L63" s="24"/>
      <c r="M63" s="1"/>
      <c r="N63" s="1"/>
      <c r="O63" s="1"/>
      <c r="P63" s="1"/>
      <c r="Q63" s="161"/>
      <c r="R63" s="161"/>
      <c r="S63" s="161"/>
      <c r="T63" s="161"/>
      <c r="U63" s="161"/>
      <c r="V63" s="1"/>
      <c r="W63" s="121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21"/>
      <c r="C64" s="1"/>
      <c r="D64" s="121"/>
      <c r="E64" s="122"/>
      <c r="G64" s="1"/>
      <c r="H64" s="37"/>
      <c r="I64" s="1"/>
      <c r="J64" s="24"/>
      <c r="K64" s="24"/>
      <c r="L64" s="24"/>
      <c r="M64" s="1"/>
      <c r="N64" s="1"/>
      <c r="O64" s="1"/>
      <c r="P64" s="1"/>
      <c r="Q64" s="161"/>
      <c r="R64" s="161"/>
      <c r="S64" s="161"/>
      <c r="T64" s="161"/>
      <c r="U64" s="161"/>
      <c r="V64" s="1"/>
      <c r="W64" s="121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21"/>
      <c r="C65" s="1"/>
      <c r="D65" s="121"/>
      <c r="E65" s="122"/>
      <c r="G65" s="1"/>
      <c r="H65" s="37"/>
      <c r="I65" s="1"/>
      <c r="J65" s="24"/>
      <c r="K65" s="24"/>
      <c r="L65" s="24"/>
      <c r="M65" s="1"/>
      <c r="N65" s="1"/>
      <c r="O65" s="1"/>
      <c r="P65" s="1"/>
      <c r="Q65" s="161"/>
      <c r="R65" s="161"/>
      <c r="S65" s="161"/>
      <c r="T65" s="161"/>
      <c r="U65" s="161"/>
      <c r="V65" s="1"/>
      <c r="W65" s="121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21"/>
      <c r="C66" s="1"/>
      <c r="D66" s="121"/>
      <c r="E66" s="122"/>
      <c r="G66" s="1"/>
      <c r="H66" s="37"/>
      <c r="I66" s="1"/>
      <c r="J66" s="24"/>
      <c r="K66" s="24"/>
      <c r="L66" s="24"/>
      <c r="M66" s="1"/>
      <c r="N66" s="1"/>
      <c r="O66" s="1"/>
      <c r="P66" s="1"/>
      <c r="Q66" s="161"/>
      <c r="R66" s="161"/>
      <c r="S66" s="161"/>
      <c r="T66" s="161"/>
      <c r="U66" s="161"/>
      <c r="V66" s="1"/>
      <c r="W66" s="121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21"/>
      <c r="C67" s="1"/>
      <c r="D67" s="121"/>
      <c r="E67" s="122"/>
      <c r="G67" s="1"/>
      <c r="H67" s="37"/>
      <c r="I67" s="1"/>
      <c r="J67" s="24"/>
      <c r="K67" s="24"/>
      <c r="L67" s="24"/>
      <c r="M67" s="1"/>
      <c r="N67" s="1"/>
      <c r="O67" s="1"/>
      <c r="P67" s="1"/>
      <c r="Q67" s="161"/>
      <c r="R67" s="161"/>
      <c r="S67" s="161"/>
      <c r="T67" s="161"/>
      <c r="U67" s="161"/>
      <c r="V67" s="1"/>
      <c r="W67" s="121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21"/>
      <c r="C68" s="1"/>
      <c r="D68" s="121"/>
      <c r="E68" s="122"/>
      <c r="G68" s="1"/>
      <c r="H68" s="37"/>
      <c r="I68" s="1"/>
      <c r="J68" s="24"/>
      <c r="K68" s="24"/>
      <c r="L68" s="24"/>
      <c r="M68" s="1"/>
      <c r="N68" s="1"/>
      <c r="O68" s="1"/>
      <c r="P68" s="1"/>
      <c r="Q68" s="161"/>
      <c r="R68" s="161"/>
      <c r="S68" s="161"/>
      <c r="T68" s="161"/>
      <c r="U68" s="161"/>
      <c r="V68" s="1"/>
      <c r="W68" s="121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21"/>
      <c r="C69" s="1"/>
      <c r="D69" s="121"/>
      <c r="E69" s="122"/>
      <c r="G69" s="1"/>
      <c r="H69" s="37"/>
      <c r="I69" s="1"/>
      <c r="J69" s="24"/>
      <c r="K69" s="24"/>
      <c r="L69" s="24"/>
      <c r="M69" s="1"/>
      <c r="N69" s="1"/>
      <c r="O69" s="1"/>
      <c r="P69" s="1"/>
      <c r="Q69" s="161"/>
      <c r="R69" s="161"/>
      <c r="S69" s="161"/>
      <c r="T69" s="161"/>
      <c r="U69" s="161"/>
      <c r="V69" s="1"/>
      <c r="W69" s="121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21"/>
      <c r="C70" s="1"/>
      <c r="D70" s="121"/>
      <c r="E70" s="122"/>
      <c r="G70" s="1"/>
      <c r="H70" s="37"/>
      <c r="I70" s="1"/>
      <c r="J70" s="24"/>
      <c r="K70" s="24"/>
      <c r="L70" s="24"/>
      <c r="M70" s="1"/>
      <c r="N70" s="1"/>
      <c r="O70" s="1"/>
      <c r="P70" s="1"/>
      <c r="Q70" s="161"/>
      <c r="R70" s="161"/>
      <c r="S70" s="161"/>
      <c r="T70" s="161"/>
      <c r="U70" s="161"/>
      <c r="V70" s="1"/>
      <c r="W70" s="121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21"/>
      <c r="C71" s="1"/>
      <c r="D71" s="121"/>
      <c r="E71" s="122"/>
      <c r="G71" s="1"/>
      <c r="H71" s="37"/>
      <c r="I71" s="1"/>
      <c r="J71" s="24"/>
      <c r="K71" s="24"/>
      <c r="L71" s="24"/>
      <c r="M71" s="1"/>
      <c r="N71" s="1"/>
      <c r="O71" s="1"/>
      <c r="P71" s="1"/>
      <c r="Q71" s="161"/>
      <c r="R71" s="161"/>
      <c r="S71" s="161"/>
      <c r="T71" s="161"/>
      <c r="U71" s="161"/>
      <c r="V71" s="1"/>
      <c r="W71" s="121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21"/>
      <c r="C72" s="1"/>
      <c r="D72" s="121"/>
      <c r="E72" s="122"/>
      <c r="G72" s="1"/>
      <c r="H72" s="37"/>
      <c r="I72" s="1"/>
      <c r="J72" s="24"/>
      <c r="K72" s="24"/>
      <c r="L72" s="24"/>
      <c r="M72" s="1"/>
      <c r="N72" s="1"/>
      <c r="O72" s="1"/>
      <c r="P72" s="1"/>
      <c r="Q72" s="161"/>
      <c r="R72" s="161"/>
      <c r="S72" s="161"/>
      <c r="T72" s="161"/>
      <c r="U72" s="161"/>
      <c r="V72" s="1"/>
      <c r="W72" s="121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21"/>
      <c r="C73" s="1"/>
      <c r="D73" s="121"/>
      <c r="E73" s="122"/>
      <c r="G73" s="1"/>
      <c r="H73" s="37"/>
      <c r="I73" s="1"/>
      <c r="J73" s="24"/>
      <c r="K73" s="24"/>
      <c r="L73" s="24"/>
      <c r="M73" s="1"/>
      <c r="N73" s="1"/>
      <c r="O73" s="1"/>
      <c r="P73" s="1"/>
      <c r="Q73" s="161"/>
      <c r="R73" s="161"/>
      <c r="S73" s="161"/>
      <c r="T73" s="161"/>
      <c r="U73" s="161"/>
      <c r="V73" s="1"/>
      <c r="W73" s="121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21"/>
      <c r="C74" s="1"/>
      <c r="D74" s="121"/>
      <c r="E74" s="122"/>
      <c r="G74" s="1"/>
      <c r="H74" s="37"/>
      <c r="I74" s="1"/>
      <c r="J74" s="24"/>
      <c r="K74" s="24"/>
      <c r="L74" s="24"/>
      <c r="M74" s="1"/>
      <c r="N74" s="1"/>
      <c r="O74" s="1"/>
      <c r="P74" s="1"/>
      <c r="Q74" s="161"/>
      <c r="R74" s="161"/>
      <c r="S74" s="161"/>
      <c r="T74" s="161"/>
      <c r="U74" s="161"/>
      <c r="V74" s="1"/>
      <c r="W74" s="121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21"/>
      <c r="C75" s="1"/>
      <c r="D75" s="121"/>
      <c r="E75" s="122"/>
      <c r="G75" s="1"/>
      <c r="H75" s="37"/>
      <c r="I75" s="1"/>
      <c r="J75" s="24"/>
      <c r="K75" s="24"/>
      <c r="L75" s="24"/>
      <c r="M75" s="1"/>
      <c r="N75" s="1"/>
      <c r="O75" s="1"/>
      <c r="P75" s="1"/>
      <c r="Q75" s="161"/>
      <c r="R75" s="161"/>
      <c r="S75" s="161"/>
      <c r="T75" s="161"/>
      <c r="U75" s="161"/>
      <c r="V75" s="1"/>
      <c r="W75" s="121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21"/>
      <c r="C76" s="1"/>
      <c r="D76" s="121"/>
      <c r="E76" s="122"/>
      <c r="G76" s="1"/>
      <c r="H76" s="37"/>
      <c r="I76" s="1"/>
      <c r="J76" s="24"/>
      <c r="K76" s="24"/>
      <c r="L76" s="24"/>
      <c r="M76" s="1"/>
      <c r="N76" s="1"/>
      <c r="O76" s="1"/>
      <c r="P76" s="1"/>
      <c r="Q76" s="161"/>
      <c r="R76" s="161"/>
      <c r="S76" s="161"/>
      <c r="T76" s="161"/>
      <c r="U76" s="161"/>
      <c r="V76" s="1"/>
      <c r="W76" s="121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21"/>
      <c r="C77" s="1"/>
      <c r="D77" s="121"/>
      <c r="E77" s="122"/>
      <c r="G77" s="1"/>
      <c r="H77" s="37"/>
      <c r="I77" s="1"/>
      <c r="J77" s="24"/>
      <c r="K77" s="24"/>
      <c r="L77" s="24"/>
      <c r="M77" s="1"/>
      <c r="N77" s="1"/>
      <c r="O77" s="1"/>
      <c r="P77" s="1"/>
      <c r="Q77" s="161"/>
      <c r="R77" s="161"/>
      <c r="S77" s="161"/>
      <c r="T77" s="161"/>
      <c r="U77" s="161"/>
      <c r="V77" s="1"/>
      <c r="W77" s="121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21"/>
      <c r="C78" s="1"/>
      <c r="D78" s="121"/>
      <c r="E78" s="122"/>
      <c r="G78" s="1"/>
      <c r="H78" s="37"/>
      <c r="I78" s="1"/>
      <c r="J78" s="24"/>
      <c r="K78" s="24"/>
      <c r="L78" s="24"/>
      <c r="M78" s="1"/>
      <c r="N78" s="1"/>
      <c r="O78" s="1"/>
      <c r="P78" s="1"/>
      <c r="Q78" s="161"/>
      <c r="R78" s="161"/>
      <c r="S78" s="161"/>
      <c r="T78" s="161"/>
      <c r="U78" s="161"/>
      <c r="V78" s="1"/>
      <c r="W78" s="121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21"/>
      <c r="C79" s="1"/>
      <c r="D79" s="121"/>
      <c r="E79" s="122"/>
      <c r="G79" s="1"/>
      <c r="H79" s="37"/>
      <c r="I79" s="1"/>
      <c r="J79" s="24"/>
      <c r="K79" s="24"/>
      <c r="L79" s="24"/>
      <c r="M79" s="1"/>
      <c r="N79" s="1"/>
      <c r="O79" s="1"/>
      <c r="P79" s="1"/>
      <c r="Q79" s="161"/>
      <c r="R79" s="161"/>
      <c r="S79" s="161"/>
      <c r="T79" s="161"/>
      <c r="U79" s="161"/>
      <c r="V79" s="1"/>
      <c r="W79" s="121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21"/>
      <c r="C80" s="1"/>
      <c r="D80" s="121"/>
      <c r="E80" s="122"/>
      <c r="G80" s="1"/>
      <c r="H80" s="37"/>
      <c r="I80" s="1"/>
      <c r="J80" s="24"/>
      <c r="K80" s="24"/>
      <c r="L80" s="24"/>
      <c r="M80" s="1"/>
      <c r="N80" s="1"/>
      <c r="O80" s="1"/>
      <c r="P80" s="1"/>
      <c r="Q80" s="161"/>
      <c r="R80" s="161"/>
      <c r="S80" s="161"/>
      <c r="T80" s="161"/>
      <c r="U80" s="161"/>
      <c r="V80" s="1"/>
      <c r="W80" s="121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21"/>
      <c r="C81" s="1"/>
      <c r="D81" s="121"/>
      <c r="E81" s="122"/>
      <c r="G81" s="1"/>
      <c r="H81" s="37"/>
      <c r="I81" s="1"/>
      <c r="J81" s="24"/>
      <c r="K81" s="24"/>
      <c r="L81" s="24"/>
      <c r="M81" s="1"/>
      <c r="N81" s="1"/>
      <c r="O81" s="1"/>
      <c r="P81" s="1"/>
      <c r="Q81" s="161"/>
      <c r="R81" s="161"/>
      <c r="S81" s="161"/>
      <c r="T81" s="161"/>
      <c r="U81" s="161"/>
      <c r="V81" s="1"/>
      <c r="W81" s="121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21"/>
      <c r="C82" s="1"/>
      <c r="D82" s="121"/>
      <c r="E82" s="122"/>
      <c r="G82" s="1"/>
      <c r="H82" s="37"/>
      <c r="I82" s="1"/>
      <c r="J82" s="24"/>
      <c r="K82" s="24"/>
      <c r="L82" s="24"/>
      <c r="M82" s="1"/>
      <c r="N82" s="1"/>
      <c r="O82" s="1"/>
      <c r="P82" s="1"/>
      <c r="Q82" s="161"/>
      <c r="R82" s="161"/>
      <c r="S82" s="161"/>
      <c r="T82" s="161"/>
      <c r="U82" s="161"/>
      <c r="V82" s="1"/>
      <c r="W82" s="121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21"/>
      <c r="C83" s="1"/>
      <c r="D83" s="121"/>
      <c r="E83" s="122"/>
      <c r="G83" s="1"/>
      <c r="H83" s="37"/>
      <c r="I83" s="1"/>
      <c r="J83" s="24"/>
      <c r="K83" s="24"/>
      <c r="L83" s="24"/>
      <c r="M83" s="1"/>
      <c r="N83" s="1"/>
      <c r="O83" s="1"/>
      <c r="P83" s="1"/>
      <c r="Q83" s="161"/>
      <c r="R83" s="161"/>
      <c r="S83" s="161"/>
      <c r="T83" s="161"/>
      <c r="U83" s="161"/>
      <c r="V83" s="1"/>
      <c r="W83" s="121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21"/>
      <c r="C84" s="1"/>
      <c r="D84" s="121"/>
      <c r="E84" s="122"/>
      <c r="G84" s="1"/>
      <c r="H84" s="37"/>
      <c r="I84" s="1"/>
      <c r="J84" s="24"/>
      <c r="K84" s="24"/>
      <c r="L84" s="24"/>
      <c r="M84" s="1"/>
      <c r="N84" s="1"/>
      <c r="O84" s="1"/>
      <c r="P84" s="1"/>
      <c r="Q84" s="161"/>
      <c r="R84" s="161"/>
      <c r="S84" s="161"/>
      <c r="T84" s="161"/>
      <c r="U84" s="161"/>
      <c r="V84" s="1"/>
      <c r="W84" s="121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21"/>
      <c r="C85" s="1"/>
      <c r="D85" s="121"/>
      <c r="E85" s="122"/>
      <c r="G85" s="1"/>
      <c r="H85" s="37"/>
      <c r="I85" s="1"/>
      <c r="J85" s="24"/>
      <c r="K85" s="24"/>
      <c r="L85" s="24"/>
      <c r="M85" s="1"/>
      <c r="N85" s="1"/>
      <c r="O85" s="1"/>
      <c r="P85" s="1"/>
      <c r="Q85" s="161"/>
      <c r="R85" s="161"/>
      <c r="S85" s="161"/>
      <c r="T85" s="161"/>
      <c r="U85" s="161"/>
      <c r="V85" s="1"/>
      <c r="W85" s="121"/>
      <c r="X85" s="1"/>
      <c r="Y85" s="86"/>
      <c r="Z85" s="86"/>
      <c r="AA85" s="86"/>
      <c r="AB85" s="86"/>
      <c r="AC85" s="86"/>
      <c r="AD85" s="86"/>
    </row>
    <row r="86" spans="1:30" x14ac:dyDescent="0.25">
      <c r="A86" s="23"/>
      <c r="B86" s="121"/>
      <c r="C86" s="1"/>
      <c r="D86" s="121"/>
      <c r="E86" s="122"/>
      <c r="G86" s="1"/>
      <c r="H86" s="37"/>
      <c r="I86" s="1"/>
      <c r="J86" s="24"/>
      <c r="K86" s="24"/>
      <c r="L86" s="24"/>
      <c r="M86" s="1"/>
      <c r="N86" s="1"/>
      <c r="O86" s="1"/>
      <c r="P86" s="1"/>
      <c r="Q86" s="161"/>
      <c r="R86" s="161"/>
      <c r="S86" s="161"/>
      <c r="T86" s="161"/>
      <c r="U86" s="161"/>
      <c r="V86" s="1"/>
      <c r="W86" s="121"/>
      <c r="X86" s="1"/>
      <c r="Y86" s="86"/>
      <c r="Z86" s="86"/>
      <c r="AA86" s="86"/>
      <c r="AB86" s="86"/>
      <c r="AC86" s="86"/>
      <c r="AD86" s="86"/>
    </row>
    <row r="87" spans="1:30" x14ac:dyDescent="0.25">
      <c r="A87" s="23"/>
      <c r="B87" s="121"/>
      <c r="C87" s="1"/>
      <c r="D87" s="121"/>
      <c r="E87" s="122"/>
      <c r="G87" s="1"/>
      <c r="H87" s="37"/>
      <c r="I87" s="1"/>
      <c r="J87" s="24"/>
      <c r="K87" s="24"/>
      <c r="L87" s="24"/>
      <c r="M87" s="1"/>
      <c r="N87" s="1"/>
      <c r="O87" s="1"/>
      <c r="P87" s="1"/>
      <c r="Q87" s="161"/>
      <c r="R87" s="161"/>
      <c r="S87" s="161"/>
      <c r="T87" s="161"/>
      <c r="U87" s="161"/>
      <c r="V87" s="1"/>
      <c r="W87" s="121"/>
      <c r="X87" s="1"/>
      <c r="Y87" s="86"/>
      <c r="Z87" s="86"/>
      <c r="AA87" s="86"/>
      <c r="AB87" s="86"/>
      <c r="AC87" s="86"/>
      <c r="AD87" s="86"/>
    </row>
    <row r="88" spans="1:30" x14ac:dyDescent="0.25">
      <c r="A88" s="23"/>
      <c r="B88" s="121"/>
      <c r="C88" s="1"/>
      <c r="D88" s="121"/>
      <c r="E88" s="122"/>
      <c r="G88" s="1"/>
      <c r="H88" s="37"/>
      <c r="I88" s="1"/>
      <c r="J88" s="24"/>
      <c r="K88" s="24"/>
      <c r="L88" s="24"/>
      <c r="M88" s="1"/>
      <c r="N88" s="1"/>
      <c r="O88" s="1"/>
      <c r="P88" s="1"/>
      <c r="Q88" s="161"/>
      <c r="R88" s="161"/>
      <c r="S88" s="161"/>
      <c r="T88" s="161"/>
      <c r="U88" s="161"/>
      <c r="V88" s="1"/>
      <c r="W88" s="121"/>
      <c r="X88" s="1"/>
      <c r="Y88" s="86"/>
      <c r="Z88" s="86"/>
      <c r="AA88" s="86"/>
      <c r="AB88" s="86"/>
      <c r="AC88" s="86"/>
      <c r="AD88" s="86"/>
    </row>
    <row r="89" spans="1:30" x14ac:dyDescent="0.25">
      <c r="A89" s="23"/>
      <c r="B89" s="121"/>
      <c r="C89" s="1"/>
      <c r="D89" s="121"/>
      <c r="E89" s="122"/>
      <c r="G89" s="1"/>
      <c r="H89" s="37"/>
      <c r="I89" s="1"/>
      <c r="J89" s="24"/>
      <c r="K89" s="24"/>
      <c r="L89" s="24"/>
      <c r="M89" s="1"/>
      <c r="N89" s="1"/>
      <c r="O89" s="1"/>
      <c r="P89" s="1"/>
      <c r="Q89" s="161"/>
      <c r="R89" s="161"/>
      <c r="S89" s="161"/>
      <c r="T89" s="161"/>
      <c r="U89" s="161"/>
      <c r="V89" s="1"/>
      <c r="W89" s="121"/>
      <c r="X89" s="1"/>
      <c r="Y89" s="86"/>
      <c r="Z89" s="86"/>
      <c r="AA89" s="86"/>
      <c r="AB89" s="86"/>
      <c r="AC89" s="86"/>
      <c r="AD89" s="86"/>
    </row>
    <row r="90" spans="1:30" x14ac:dyDescent="0.25">
      <c r="A90" s="23"/>
      <c r="B90" s="121"/>
      <c r="C90" s="1"/>
      <c r="D90" s="121"/>
      <c r="E90" s="122"/>
      <c r="G90" s="1"/>
      <c r="H90" s="37"/>
      <c r="I90" s="1"/>
      <c r="J90" s="24"/>
      <c r="K90" s="24"/>
      <c r="L90" s="24"/>
      <c r="M90" s="1"/>
      <c r="N90" s="1"/>
      <c r="O90" s="1"/>
      <c r="P90" s="1"/>
      <c r="Q90" s="161"/>
      <c r="R90" s="161"/>
      <c r="S90" s="161"/>
      <c r="T90" s="161"/>
      <c r="U90" s="161"/>
      <c r="V90" s="1"/>
      <c r="W90" s="121"/>
      <c r="X90" s="1"/>
      <c r="Y90" s="86"/>
      <c r="Z90" s="86"/>
      <c r="AA90" s="86"/>
      <c r="AB90" s="86"/>
      <c r="AC90" s="86"/>
      <c r="AD90" s="86"/>
    </row>
    <row r="91" spans="1:30" x14ac:dyDescent="0.25">
      <c r="A91" s="23"/>
      <c r="B91" s="121"/>
      <c r="C91" s="1"/>
      <c r="D91" s="121"/>
      <c r="E91" s="122"/>
      <c r="G91" s="1"/>
      <c r="H91" s="37"/>
      <c r="I91" s="1"/>
      <c r="J91" s="24"/>
      <c r="K91" s="24"/>
      <c r="L91" s="24"/>
      <c r="M91" s="1"/>
      <c r="N91" s="1"/>
      <c r="O91" s="1"/>
      <c r="P91" s="1"/>
      <c r="Q91" s="161"/>
      <c r="R91" s="161"/>
      <c r="S91" s="161"/>
      <c r="T91" s="161"/>
      <c r="U91" s="161"/>
      <c r="V91" s="1"/>
      <c r="W91" s="121"/>
      <c r="X91" s="1"/>
      <c r="Y91" s="86"/>
      <c r="Z91" s="86"/>
      <c r="AA91" s="86"/>
      <c r="AB91" s="86"/>
      <c r="AC91" s="86"/>
      <c r="AD91" s="86"/>
    </row>
    <row r="92" spans="1:30" x14ac:dyDescent="0.25">
      <c r="A92" s="23"/>
      <c r="B92" s="121"/>
      <c r="C92" s="1"/>
      <c r="D92" s="121"/>
      <c r="E92" s="122"/>
      <c r="G92" s="1"/>
      <c r="H92" s="37"/>
      <c r="I92" s="1"/>
      <c r="J92" s="24"/>
      <c r="K92" s="24"/>
      <c r="L92" s="24"/>
      <c r="M92" s="1"/>
      <c r="N92" s="1"/>
      <c r="O92" s="1"/>
      <c r="P92" s="1"/>
      <c r="Q92" s="161"/>
      <c r="R92" s="161"/>
      <c r="S92" s="161"/>
      <c r="T92" s="161"/>
      <c r="U92" s="161"/>
      <c r="V92" s="1"/>
      <c r="W92" s="121"/>
      <c r="X92" s="1"/>
      <c r="Y92" s="86"/>
      <c r="Z92" s="86"/>
      <c r="AA92" s="86"/>
      <c r="AB92" s="86"/>
      <c r="AC92" s="86"/>
      <c r="AD92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2019-01-20T23:42:19Z</dcterms:modified>
</cp:coreProperties>
</file>