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O6" i="1"/>
  <c r="O10" i="1" s="1"/>
  <c r="O13" i="1" s="1"/>
  <c r="M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L6" i="1"/>
  <c r="K6" i="1"/>
  <c r="J6" i="1"/>
  <c r="I6" i="1"/>
  <c r="I10" i="1" s="1"/>
  <c r="H6" i="1"/>
  <c r="H10" i="1" s="1"/>
  <c r="G6" i="1"/>
  <c r="G10" i="1" s="1"/>
  <c r="G13" i="1" s="1"/>
  <c r="F6" i="1"/>
  <c r="F10" i="1" s="1"/>
  <c r="E6" i="1"/>
  <c r="E10" i="1" s="1"/>
  <c r="E13" i="1" s="1"/>
  <c r="D7" i="1"/>
  <c r="K10" i="1" l="1"/>
  <c r="F13" i="1"/>
  <c r="K13" i="1" s="1"/>
  <c r="H13" i="1"/>
  <c r="L13" i="1" s="1"/>
  <c r="L10" i="1"/>
  <c r="M10" i="1"/>
  <c r="I13" i="1"/>
  <c r="M13" i="1" s="1"/>
  <c r="N6" i="1"/>
  <c r="N10" i="1" s="1"/>
  <c r="N13" i="1" l="1"/>
</calcChain>
</file>

<file path=xl/sharedStrings.xml><?xml version="1.0" encoding="utf-8"?>
<sst xmlns="http://schemas.openxmlformats.org/spreadsheetml/2006/main" count="74" uniqueCount="53">
  <si>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</si>
  <si>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</si>
  <si>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</si>
  <si>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</si>
  <si>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</si>
  <si>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</si>
  <si>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</si>
  <si>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</si>
  <si>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</si>
  <si>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</si>
  <si>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</si>
  <si>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</si>
  <si>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</si>
  <si>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</si>
  <si>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</si>
  <si>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</si>
  <si>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</si>
  <si>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</si>
  <si>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</si>
  <si>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</si>
  <si>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</si>
  <si>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</si>
  <si>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</si>
  <si>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</si>
  <si>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</si>
  <si>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</si>
  <si>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</si>
  <si>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</si>
  <si>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</si>
  <si>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</si>
  <si>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</si>
  <si>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</si>
  <si>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</si>
  <si>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</si>
  <si>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Heli Harvala</t>
  </si>
  <si>
    <t>11.</t>
  </si>
  <si>
    <t>AuMa</t>
  </si>
  <si>
    <t>27.11.1974</t>
  </si>
  <si>
    <t>AuMa = Aurajoen Maila  (1996)</t>
  </si>
  <si>
    <t>Turku-Pesis</t>
  </si>
  <si>
    <t>ykköspesis</t>
  </si>
  <si>
    <t>Turku-Pesis = Turku-Pesis (ent. Lännen Pallo)  (1949)</t>
  </si>
  <si>
    <t>ENSIMMÄISET</t>
  </si>
  <si>
    <t>Ottelu</t>
  </si>
  <si>
    <t>1.  ottelu</t>
  </si>
  <si>
    <t xml:space="preserve">  17 v   8 kk   8 pv</t>
  </si>
  <si>
    <t>Kunnari</t>
  </si>
  <si>
    <t xml:space="preserve">  22 v   5 kk 18 pv</t>
  </si>
  <si>
    <t>15.05. 1997  AuMa - Pesäkarhut  0-2  (1-5, 0-12)</t>
  </si>
  <si>
    <t>11.  ottelu</t>
  </si>
  <si>
    <t>17.06. 1997  Pesäkarhut - AuMa  2-1  (1-5, 8-3, 1-1, 2-1)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</si>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</sst>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8" borderId="12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6" customWidth="1"/>
    <col min="4" max="4" width="13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23" width="5.85546875" style="57" customWidth="1"/>
    <col min="24" max="31" width="5.85546875" style="25" customWidth="1"/>
    <col min="32" max="32" width="6.7109375" style="25" customWidth="1"/>
    <col min="33" max="33" width="22.5703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34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1997</v>
      </c>
      <c r="C4" s="26" t="s">
        <v>35</v>
      </c>
      <c r="D4" s="28" t="s">
        <v>36</v>
      </c>
      <c r="E4" s="26">
        <v>20</v>
      </c>
      <c r="F4" s="26">
        <v>0</v>
      </c>
      <c r="G4" s="26">
        <v>2</v>
      </c>
      <c r="H4" s="26">
        <v>7</v>
      </c>
      <c r="I4" s="26">
        <v>21</v>
      </c>
      <c r="J4" s="26">
        <v>8</v>
      </c>
      <c r="K4" s="26">
        <v>7</v>
      </c>
      <c r="L4" s="26">
        <v>4</v>
      </c>
      <c r="M4" s="26">
        <f>PRODUCT(F4+G4)</f>
        <v>2</v>
      </c>
      <c r="N4" s="29">
        <v>0.32300000000000001</v>
      </c>
      <c r="O4" s="36">
        <f>PRODUCT(I4/N4)</f>
        <v>65.015479876160995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59">
        <v>1998</v>
      </c>
      <c r="C5" s="59"/>
      <c r="D5" s="60" t="s">
        <v>39</v>
      </c>
      <c r="E5" s="59"/>
      <c r="F5" s="61" t="s">
        <v>40</v>
      </c>
      <c r="G5" s="62"/>
      <c r="H5" s="63"/>
      <c r="I5" s="59"/>
      <c r="J5" s="59"/>
      <c r="K5" s="59"/>
      <c r="L5" s="59"/>
      <c r="M5" s="59"/>
      <c r="N5" s="64"/>
      <c r="O5" s="36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16" t="s">
        <v>9</v>
      </c>
      <c r="C6" s="17"/>
      <c r="D6" s="15"/>
      <c r="E6" s="18">
        <f t="shared" ref="E6:M6" si="0">SUM(E4:E4)</f>
        <v>20</v>
      </c>
      <c r="F6" s="18">
        <f t="shared" si="0"/>
        <v>0</v>
      </c>
      <c r="G6" s="18">
        <f t="shared" si="0"/>
        <v>2</v>
      </c>
      <c r="H6" s="18">
        <f t="shared" si="0"/>
        <v>7</v>
      </c>
      <c r="I6" s="18">
        <f t="shared" si="0"/>
        <v>21</v>
      </c>
      <c r="J6" s="18">
        <f t="shared" si="0"/>
        <v>8</v>
      </c>
      <c r="K6" s="18">
        <f t="shared" si="0"/>
        <v>7</v>
      </c>
      <c r="L6" s="18">
        <f t="shared" si="0"/>
        <v>4</v>
      </c>
      <c r="M6" s="18">
        <f t="shared" si="0"/>
        <v>2</v>
      </c>
      <c r="N6" s="30">
        <f>PRODUCT(I6/O6)</f>
        <v>0.32299999999999995</v>
      </c>
      <c r="O6" s="31">
        <f t="shared" ref="O6:AE6" si="1">SUM(O4:O4)</f>
        <v>65.015479876160995</v>
      </c>
      <c r="P6" s="18">
        <f t="shared" si="1"/>
        <v>0</v>
      </c>
      <c r="Q6" s="18">
        <f t="shared" si="1"/>
        <v>0</v>
      </c>
      <c r="R6" s="18">
        <f t="shared" si="1"/>
        <v>0</v>
      </c>
      <c r="S6" s="18">
        <f t="shared" si="1"/>
        <v>0</v>
      </c>
      <c r="T6" s="18">
        <f t="shared" si="1"/>
        <v>0</v>
      </c>
      <c r="U6" s="18">
        <f t="shared" si="1"/>
        <v>0</v>
      </c>
      <c r="V6" s="18">
        <f t="shared" si="1"/>
        <v>0</v>
      </c>
      <c r="W6" s="18">
        <f t="shared" si="1"/>
        <v>0</v>
      </c>
      <c r="X6" s="18">
        <f t="shared" si="1"/>
        <v>0</v>
      </c>
      <c r="Y6" s="18">
        <f t="shared" si="1"/>
        <v>0</v>
      </c>
      <c r="Z6" s="18">
        <f t="shared" si="1"/>
        <v>0</v>
      </c>
      <c r="AA6" s="18">
        <f t="shared" si="1"/>
        <v>0</v>
      </c>
      <c r="AB6" s="18">
        <f t="shared" si="1"/>
        <v>0</v>
      </c>
      <c r="AC6" s="18">
        <f t="shared" si="1"/>
        <v>0</v>
      </c>
      <c r="AD6" s="18">
        <f t="shared" si="1"/>
        <v>0</v>
      </c>
      <c r="AE6" s="18">
        <f t="shared" si="1"/>
        <v>0</v>
      </c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 t="s">
        <v>2</v>
      </c>
      <c r="C7" s="32"/>
      <c r="D7" s="33">
        <f>SUM(F6:H6)+((I6-F6-G6)/3)+(E6/3)+(Z6*25)+(AA6*25)+(AB6*10)+(AC6*25)+(AD6*20)+(AE6*15)</f>
        <v>22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23"/>
      <c r="AG7" s="8"/>
      <c r="AH7" s="8"/>
      <c r="AI7" s="8"/>
      <c r="AJ7" s="8"/>
      <c r="AK7" s="8"/>
    </row>
    <row r="8" spans="1:37" s="9" customFormat="1" ht="15" customHeight="1" x14ac:dyDescent="0.25">
      <c r="A8" s="1"/>
      <c r="B8" s="1"/>
      <c r="C8" s="1"/>
      <c r="D8" s="24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3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2" t="s">
        <v>16</v>
      </c>
      <c r="C9" s="38"/>
      <c r="D9" s="38"/>
      <c r="E9" s="18" t="s">
        <v>4</v>
      </c>
      <c r="F9" s="18" t="s">
        <v>13</v>
      </c>
      <c r="G9" s="15" t="s">
        <v>14</v>
      </c>
      <c r="H9" s="18" t="s">
        <v>15</v>
      </c>
      <c r="I9" s="18" t="s">
        <v>3</v>
      </c>
      <c r="J9" s="1"/>
      <c r="K9" s="18" t="s">
        <v>25</v>
      </c>
      <c r="L9" s="18" t="s">
        <v>26</v>
      </c>
      <c r="M9" s="18" t="s">
        <v>27</v>
      </c>
      <c r="N9" s="30" t="s">
        <v>32</v>
      </c>
      <c r="O9" s="24"/>
      <c r="P9" s="39" t="s">
        <v>42</v>
      </c>
      <c r="Q9" s="12"/>
      <c r="R9" s="12"/>
      <c r="S9" s="65"/>
      <c r="T9" s="65"/>
      <c r="U9" s="65"/>
      <c r="V9" s="65"/>
      <c r="W9" s="65"/>
      <c r="X9" s="12"/>
      <c r="Y9" s="12"/>
      <c r="Z9" s="12"/>
      <c r="AA9" s="12"/>
      <c r="AB9" s="12"/>
      <c r="AC9" s="12"/>
      <c r="AD9" s="12"/>
      <c r="AE9" s="6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9" t="s">
        <v>17</v>
      </c>
      <c r="C10" s="12"/>
      <c r="D10" s="40"/>
      <c r="E10" s="26">
        <f>PRODUCT(E6)</f>
        <v>20</v>
      </c>
      <c r="F10" s="26">
        <f>PRODUCT(F6)</f>
        <v>0</v>
      </c>
      <c r="G10" s="26">
        <f>PRODUCT(G6)</f>
        <v>2</v>
      </c>
      <c r="H10" s="26">
        <f>PRODUCT(H6)</f>
        <v>7</v>
      </c>
      <c r="I10" s="26">
        <f>PRODUCT(I6)</f>
        <v>21</v>
      </c>
      <c r="J10" s="1"/>
      <c r="K10" s="41">
        <f>PRODUCT((F10+G10)/E10)</f>
        <v>0.1</v>
      </c>
      <c r="L10" s="41">
        <f>PRODUCT(H10/E10)</f>
        <v>0.35</v>
      </c>
      <c r="M10" s="41">
        <f>PRODUCT(I10/E10)</f>
        <v>1.05</v>
      </c>
      <c r="N10" s="29">
        <f>PRODUCT(N6)</f>
        <v>0.32299999999999995</v>
      </c>
      <c r="O10" s="24">
        <f>PRODUCT(O6)</f>
        <v>65.015479876160995</v>
      </c>
      <c r="P10" s="67" t="s">
        <v>43</v>
      </c>
      <c r="Q10" s="68"/>
      <c r="R10" s="69" t="s">
        <v>48</v>
      </c>
      <c r="S10" s="69"/>
      <c r="T10" s="69"/>
      <c r="U10" s="69"/>
      <c r="V10" s="69"/>
      <c r="W10" s="69"/>
      <c r="X10" s="69"/>
      <c r="Y10" s="69"/>
      <c r="Z10" s="69"/>
      <c r="AA10" s="69"/>
      <c r="AB10" s="70" t="s">
        <v>44</v>
      </c>
      <c r="AC10" s="70"/>
      <c r="AD10" s="70"/>
      <c r="AE10" s="80" t="s">
        <v>47</v>
      </c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2" t="s">
        <v>18</v>
      </c>
      <c r="C11" s="43"/>
      <c r="D11" s="44"/>
      <c r="E11" s="26"/>
      <c r="F11" s="26"/>
      <c r="G11" s="26"/>
      <c r="H11" s="26"/>
      <c r="I11" s="26"/>
      <c r="J11" s="1"/>
      <c r="K11" s="41"/>
      <c r="L11" s="41"/>
      <c r="M11" s="41"/>
      <c r="N11" s="29"/>
      <c r="O11" s="24"/>
      <c r="P11" s="71" t="s">
        <v>51</v>
      </c>
      <c r="Q11" s="72"/>
      <c r="R11" s="73" t="s">
        <v>50</v>
      </c>
      <c r="S11" s="73"/>
      <c r="T11" s="73"/>
      <c r="U11" s="73"/>
      <c r="V11" s="73"/>
      <c r="W11" s="73"/>
      <c r="X11" s="73"/>
      <c r="Y11" s="73"/>
      <c r="Z11" s="73"/>
      <c r="AA11" s="73"/>
      <c r="AB11" s="74" t="s">
        <v>49</v>
      </c>
      <c r="AC11" s="74"/>
      <c r="AD11" s="74"/>
      <c r="AE11" s="81" t="s">
        <v>45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45" t="s">
        <v>19</v>
      </c>
      <c r="C12" s="46"/>
      <c r="D12" s="47"/>
      <c r="E12" s="27"/>
      <c r="F12" s="27"/>
      <c r="G12" s="27"/>
      <c r="H12" s="27"/>
      <c r="I12" s="27"/>
      <c r="J12" s="1"/>
      <c r="K12" s="48"/>
      <c r="L12" s="48"/>
      <c r="M12" s="48"/>
      <c r="N12" s="49"/>
      <c r="O12" s="24"/>
      <c r="P12" s="71" t="s">
        <v>52</v>
      </c>
      <c r="Q12" s="72"/>
      <c r="R12" s="73" t="s">
        <v>48</v>
      </c>
      <c r="S12" s="73"/>
      <c r="T12" s="73"/>
      <c r="U12" s="73"/>
      <c r="V12" s="73"/>
      <c r="W12" s="73"/>
      <c r="X12" s="73"/>
      <c r="Y12" s="73"/>
      <c r="Z12" s="73"/>
      <c r="AA12" s="73"/>
      <c r="AB12" s="74" t="s">
        <v>44</v>
      </c>
      <c r="AC12" s="74"/>
      <c r="AD12" s="74"/>
      <c r="AE12" s="81" t="s">
        <v>47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50" t="s">
        <v>20</v>
      </c>
      <c r="C13" s="51"/>
      <c r="D13" s="52"/>
      <c r="E13" s="18">
        <f>SUM(E10:E12)</f>
        <v>20</v>
      </c>
      <c r="F13" s="18">
        <f>SUM(F10:F12)</f>
        <v>0</v>
      </c>
      <c r="G13" s="18">
        <f>SUM(G10:G12)</f>
        <v>2</v>
      </c>
      <c r="H13" s="18">
        <f>SUM(H10:H12)</f>
        <v>7</v>
      </c>
      <c r="I13" s="18">
        <f>SUM(I10:I12)</f>
        <v>21</v>
      </c>
      <c r="J13" s="1"/>
      <c r="K13" s="53">
        <f>PRODUCT((F13+G13)/E13)</f>
        <v>0.1</v>
      </c>
      <c r="L13" s="53">
        <f>PRODUCT(H13/E13)</f>
        <v>0.35</v>
      </c>
      <c r="M13" s="53">
        <f>PRODUCT(I13/E13)</f>
        <v>1.05</v>
      </c>
      <c r="N13" s="30">
        <f>PRODUCT(I13/O13)</f>
        <v>0.32299999999999995</v>
      </c>
      <c r="O13" s="24">
        <f>SUM(O10:O12)</f>
        <v>65.015479876160995</v>
      </c>
      <c r="P13" s="75" t="s">
        <v>46</v>
      </c>
      <c r="Q13" s="76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8"/>
      <c r="AC13" s="78"/>
      <c r="AD13" s="78"/>
      <c r="AE13" s="82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4"/>
      <c r="P14" s="1"/>
      <c r="Q14" s="37"/>
      <c r="R14" s="1"/>
      <c r="S14" s="1"/>
      <c r="T14" s="24"/>
      <c r="U14" s="24"/>
      <c r="V14" s="79"/>
      <c r="W14" s="1"/>
      <c r="X14" s="1"/>
      <c r="Y14" s="1"/>
      <c r="Z14" s="1"/>
      <c r="AA14" s="1"/>
      <c r="AB14" s="1"/>
      <c r="AC14" s="1"/>
      <c r="AD14" s="1"/>
      <c r="AE14" s="54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 t="s">
        <v>33</v>
      </c>
      <c r="C15" s="1"/>
      <c r="D15" s="58" t="s">
        <v>38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9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1"/>
      <c r="C16" s="1"/>
      <c r="D16" s="1" t="s">
        <v>41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8"/>
      <c r="AE16" s="24"/>
      <c r="AF16" s="23"/>
      <c r="AG16" s="8"/>
      <c r="AH16" s="8"/>
      <c r="AI16" s="8"/>
      <c r="AJ16" s="8"/>
      <c r="AK16" s="8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37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8"/>
      <c r="AE17" s="24"/>
      <c r="AF17" s="23"/>
      <c r="AG17" s="8"/>
      <c r="AH17" s="8"/>
      <c r="AI17" s="8"/>
      <c r="AJ17" s="8"/>
      <c r="AK17" s="8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8" s="55" customFormat="1" ht="15" customHeight="1" x14ac:dyDescent="0.2">
      <c r="A19" s="1"/>
      <c r="B19" s="1"/>
      <c r="C19" s="8"/>
      <c r="D19" s="1"/>
      <c r="E19" s="1"/>
      <c r="F19" s="1"/>
      <c r="G19" s="1"/>
      <c r="H19" s="1"/>
      <c r="I19" s="1"/>
      <c r="J19" s="1"/>
      <c r="K19" s="1"/>
      <c r="L19" s="1"/>
      <c r="M19" s="54"/>
      <c r="N19" s="54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  <c r="AL19" s="25"/>
    </row>
    <row r="20" spans="1:38" s="55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  <c r="AL20" s="25"/>
    </row>
    <row r="21" spans="1:38" s="55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  <c r="AL21" s="25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4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8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34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6:37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6:37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6:37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6:37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6:37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6:37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2019-07-20T23:05:52Z</dcterms:modified>
</cp:coreProperties>
</file>