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O10" i="1" l="1"/>
  <c r="O9" i="1"/>
  <c r="O8" i="1"/>
  <c r="O7" i="1"/>
  <c r="M7" i="1"/>
  <c r="O6" i="1"/>
  <c r="M6" i="1"/>
  <c r="O5" i="1"/>
  <c r="M5" i="1"/>
  <c r="O4" i="1"/>
  <c r="M4" i="1"/>
  <c r="M11" i="1" s="1"/>
  <c r="AJ11" i="1"/>
  <c r="AI11" i="1"/>
  <c r="AH11" i="1"/>
  <c r="AG11" i="1"/>
  <c r="AF11" i="1"/>
  <c r="D12" i="1" s="1"/>
  <c r="AE11" i="1"/>
  <c r="AD11" i="1"/>
  <c r="AC11" i="1"/>
  <c r="AB11" i="1"/>
  <c r="AA11" i="1"/>
  <c r="Z11" i="1"/>
  <c r="Y11" i="1"/>
  <c r="X11" i="1"/>
  <c r="W11" i="1"/>
  <c r="V11" i="1"/>
  <c r="U11" i="1"/>
  <c r="L11" i="1"/>
  <c r="T11" i="1" s="1"/>
  <c r="K11" i="1"/>
  <c r="J11" i="1"/>
  <c r="I11" i="1"/>
  <c r="I15" i="1"/>
  <c r="I18" i="1" s="1"/>
  <c r="H11" i="1"/>
  <c r="H15" i="1"/>
  <c r="L15" i="1" s="1"/>
  <c r="G11" i="1"/>
  <c r="G15" i="1"/>
  <c r="G18" i="1" s="1"/>
  <c r="F11" i="1"/>
  <c r="F15" i="1"/>
  <c r="K15" i="1" s="1"/>
  <c r="E11" i="1"/>
  <c r="E15" i="1"/>
  <c r="E18" i="1" s="1"/>
  <c r="M18" i="1" s="1"/>
  <c r="O11" i="1"/>
  <c r="O15" i="1" s="1"/>
  <c r="O18" i="1" s="1"/>
  <c r="M15" i="1"/>
  <c r="N11" i="1"/>
  <c r="N15" i="1" s="1"/>
  <c r="F18" i="1"/>
  <c r="H18" i="1"/>
  <c r="L18" i="1" l="1"/>
  <c r="K18" i="1"/>
</calcChain>
</file>

<file path=xl/sharedStrings.xml><?xml version="1.0" encoding="utf-8"?>
<sst xmlns="http://schemas.openxmlformats.org/spreadsheetml/2006/main" count="93" uniqueCount="55">
  <si>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</si>
  <si>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</si>
  <si>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</si>
  <si>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</si>
  <si>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</si>
  <si>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</si>
  <si>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</si>
  <si>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</si>
  <si>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</si>
  <si>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</si>
  <si>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</si>
  <si>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</si>
  <si>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</si>
  <si>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</si>
  <si>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</si>
  <si>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</si>
  <si>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</si>
  <si>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</si>
  <si>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</si>
  <si>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</si>
  <si>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</si>
  <si>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</si>
  <si>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</si>
  <si>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</si>
  <si>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</si>
  <si>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</si>
  <si>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</si>
  <si>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</si>
  <si>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</si>
  <si>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</si>
  <si>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</si>
  <si>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</si>
  <si>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</si>
  <si>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</si>
  <si>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Roihu = Roihu, Helsinki  (1957)</t>
  </si>
  <si>
    <t>7.</t>
  </si>
  <si>
    <t>Roihu</t>
  </si>
  <si>
    <t>12.</t>
  </si>
  <si>
    <t>8.</t>
  </si>
  <si>
    <t>22.10.1972</t>
  </si>
  <si>
    <t>ENSIMMÄISET</t>
  </si>
  <si>
    <t>Ottelu</t>
  </si>
  <si>
    <t>1.  ottelu</t>
  </si>
  <si>
    <t>Lyöty juoksu</t>
  </si>
  <si>
    <t>Tuotu juoksu</t>
  </si>
  <si>
    <t>Kunnari</t>
  </si>
  <si>
    <t>30.06. 1990  SiiPe - Roihu  11-12</t>
  </si>
  <si>
    <t>21.  ottelu</t>
  </si>
  <si>
    <t>07.07. 1991  Roihu - Tahko  33-5</t>
  </si>
  <si>
    <t xml:space="preserve">  17 v   8 kk   8 pv</t>
  </si>
  <si>
    <t xml:space="preserve">  18 v   8 kk 15 pv</t>
  </si>
  <si>
    <t>Sari Hartikainen os. Kaurela</t>
  </si>
  <si>
    <t>L+T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</si>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</sst>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7.140625" style="54" customWidth="1"/>
    <col min="4" max="4" width="9.140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18" width="5.7109375" style="80" customWidth="1"/>
    <col min="19" max="19" width="5.7109375" style="79" customWidth="1"/>
    <col min="20" max="20" width="0.7109375" style="36" customWidth="1"/>
    <col min="21" max="28" width="5.7109375" style="5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8" t="s">
        <v>51</v>
      </c>
      <c r="C1" s="2"/>
      <c r="D1" s="3"/>
      <c r="E1" s="4"/>
      <c r="F1" s="4" t="s">
        <v>39</v>
      </c>
      <c r="G1" s="5"/>
      <c r="H1" s="6"/>
      <c r="I1" s="5"/>
      <c r="J1" s="5"/>
      <c r="K1" s="5"/>
      <c r="L1" s="3"/>
      <c r="M1" s="7"/>
      <c r="N1" s="7"/>
      <c r="O1" s="7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1990</v>
      </c>
      <c r="C4" s="26" t="s">
        <v>35</v>
      </c>
      <c r="D4" s="28" t="s">
        <v>36</v>
      </c>
      <c r="E4" s="57">
        <v>18</v>
      </c>
      <c r="F4" s="26">
        <v>0</v>
      </c>
      <c r="G4" s="26">
        <v>1</v>
      </c>
      <c r="H4" s="26">
        <v>3</v>
      </c>
      <c r="I4" s="26">
        <v>12</v>
      </c>
      <c r="J4" s="26">
        <v>4</v>
      </c>
      <c r="K4" s="26">
        <v>0</v>
      </c>
      <c r="L4" s="26">
        <v>7</v>
      </c>
      <c r="M4" s="26">
        <f>SUM(F4+G4)</f>
        <v>1</v>
      </c>
      <c r="N4" s="58">
        <v>0.34300000000000003</v>
      </c>
      <c r="O4" s="36">
        <f t="shared" ref="O4:O10" si="0">PRODUCT(I4/N4)</f>
        <v>34.985422740524776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1991</v>
      </c>
      <c r="C5" s="26" t="s">
        <v>35</v>
      </c>
      <c r="D5" s="28" t="s">
        <v>36</v>
      </c>
      <c r="E5" s="57">
        <v>12</v>
      </c>
      <c r="F5" s="26">
        <v>2</v>
      </c>
      <c r="G5" s="26">
        <v>11</v>
      </c>
      <c r="H5" s="26">
        <v>9</v>
      </c>
      <c r="I5" s="26">
        <v>29</v>
      </c>
      <c r="J5" s="26">
        <v>6</v>
      </c>
      <c r="K5" s="26">
        <v>5</v>
      </c>
      <c r="L5" s="26">
        <v>5</v>
      </c>
      <c r="M5" s="26">
        <f>SUM(F5+G5)</f>
        <v>13</v>
      </c>
      <c r="N5" s="58">
        <v>0.433</v>
      </c>
      <c r="O5" s="36">
        <f t="shared" si="0"/>
        <v>66.97459584295612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1992</v>
      </c>
      <c r="C6" s="26" t="s">
        <v>35</v>
      </c>
      <c r="D6" s="28" t="s">
        <v>36</v>
      </c>
      <c r="E6" s="57">
        <v>22</v>
      </c>
      <c r="F6" s="26">
        <v>2</v>
      </c>
      <c r="G6" s="26">
        <v>28</v>
      </c>
      <c r="H6" s="26">
        <v>16</v>
      </c>
      <c r="I6" s="26">
        <v>83</v>
      </c>
      <c r="J6" s="26">
        <v>19</v>
      </c>
      <c r="K6" s="26">
        <v>17</v>
      </c>
      <c r="L6" s="26">
        <v>17</v>
      </c>
      <c r="M6" s="26">
        <f>SUM(F6+G6)</f>
        <v>30</v>
      </c>
      <c r="N6" s="58">
        <v>0.497</v>
      </c>
      <c r="O6" s="36">
        <f t="shared" si="0"/>
        <v>167.00201207243461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1993</v>
      </c>
      <c r="C7" s="26" t="s">
        <v>35</v>
      </c>
      <c r="D7" s="28" t="s">
        <v>36</v>
      </c>
      <c r="E7" s="57">
        <v>23</v>
      </c>
      <c r="F7" s="26">
        <v>2</v>
      </c>
      <c r="G7" s="26">
        <v>10</v>
      </c>
      <c r="H7" s="26">
        <v>14</v>
      </c>
      <c r="I7" s="26">
        <v>60</v>
      </c>
      <c r="J7" s="26">
        <v>18</v>
      </c>
      <c r="K7" s="26">
        <v>22</v>
      </c>
      <c r="L7" s="26">
        <v>8</v>
      </c>
      <c r="M7" s="26">
        <f>SUM(F7+G7)</f>
        <v>12</v>
      </c>
      <c r="N7" s="58">
        <v>0.41099999999999998</v>
      </c>
      <c r="O7" s="36">
        <f t="shared" si="0"/>
        <v>145.98540145985402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1994</v>
      </c>
      <c r="C8" s="26" t="s">
        <v>37</v>
      </c>
      <c r="D8" s="28" t="s">
        <v>36</v>
      </c>
      <c r="E8" s="57">
        <v>24</v>
      </c>
      <c r="F8" s="26">
        <v>0</v>
      </c>
      <c r="G8" s="26">
        <v>18</v>
      </c>
      <c r="H8" s="26">
        <v>9</v>
      </c>
      <c r="I8" s="26">
        <v>84</v>
      </c>
      <c r="J8" s="26">
        <v>8</v>
      </c>
      <c r="K8" s="26">
        <v>26</v>
      </c>
      <c r="L8" s="26">
        <v>32</v>
      </c>
      <c r="M8" s="26">
        <v>18</v>
      </c>
      <c r="N8" s="58">
        <v>0.58299999999999996</v>
      </c>
      <c r="O8" s="36">
        <f t="shared" si="0"/>
        <v>144.08233276157804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1995</v>
      </c>
      <c r="C9" s="26" t="s">
        <v>38</v>
      </c>
      <c r="D9" s="28" t="s">
        <v>36</v>
      </c>
      <c r="E9" s="57">
        <v>22</v>
      </c>
      <c r="F9" s="26">
        <v>9</v>
      </c>
      <c r="G9" s="26">
        <v>48</v>
      </c>
      <c r="H9" s="26">
        <v>18</v>
      </c>
      <c r="I9" s="26">
        <v>125</v>
      </c>
      <c r="J9" s="26">
        <v>8</v>
      </c>
      <c r="K9" s="26">
        <v>16</v>
      </c>
      <c r="L9" s="26">
        <v>44</v>
      </c>
      <c r="M9" s="26">
        <v>57</v>
      </c>
      <c r="N9" s="59">
        <v>0.64400000000000002</v>
      </c>
      <c r="O9" s="36">
        <f t="shared" si="0"/>
        <v>194.09937888198758</v>
      </c>
      <c r="P9" s="26" t="s">
        <v>53</v>
      </c>
      <c r="Q9" s="18"/>
      <c r="R9" s="18" t="s">
        <v>54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1996</v>
      </c>
      <c r="C10" s="26" t="s">
        <v>38</v>
      </c>
      <c r="D10" s="28" t="s">
        <v>36</v>
      </c>
      <c r="E10" s="57">
        <v>24</v>
      </c>
      <c r="F10" s="26">
        <v>4</v>
      </c>
      <c r="G10" s="26">
        <v>29</v>
      </c>
      <c r="H10" s="26">
        <v>15</v>
      </c>
      <c r="I10" s="26">
        <v>110</v>
      </c>
      <c r="J10" s="26">
        <v>11</v>
      </c>
      <c r="K10" s="26">
        <v>23</v>
      </c>
      <c r="L10" s="26">
        <v>43</v>
      </c>
      <c r="M10" s="26">
        <v>33</v>
      </c>
      <c r="N10" s="59">
        <v>0.58799999999999997</v>
      </c>
      <c r="O10" s="36">
        <f t="shared" si="0"/>
        <v>187.0748299319728</v>
      </c>
      <c r="P10" s="18"/>
      <c r="Q10" s="18"/>
      <c r="R10" s="18"/>
      <c r="S10" s="18"/>
      <c r="T10" s="24" t="e">
        <f t="shared" ref="T10:T11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2">SUM(E4:E10)</f>
        <v>145</v>
      </c>
      <c r="F11" s="18">
        <f t="shared" si="2"/>
        <v>19</v>
      </c>
      <c r="G11" s="18">
        <f t="shared" si="2"/>
        <v>145</v>
      </c>
      <c r="H11" s="18">
        <f t="shared" si="2"/>
        <v>84</v>
      </c>
      <c r="I11" s="18">
        <f t="shared" si="2"/>
        <v>503</v>
      </c>
      <c r="J11" s="18">
        <f t="shared" si="2"/>
        <v>74</v>
      </c>
      <c r="K11" s="18">
        <f t="shared" si="2"/>
        <v>109</v>
      </c>
      <c r="L11" s="18">
        <f t="shared" si="2"/>
        <v>156</v>
      </c>
      <c r="M11" s="18">
        <f t="shared" si="2"/>
        <v>164</v>
      </c>
      <c r="N11" s="30">
        <f>PRODUCT(I11/O11)</f>
        <v>0.53499029367551598</v>
      </c>
      <c r="O11" s="31">
        <f t="shared" ref="O11:AJ11" si="3">SUM(O4:O10)</f>
        <v>940.20397369130797</v>
      </c>
      <c r="P11" s="18"/>
      <c r="Q11" s="18"/>
      <c r="R11" s="18"/>
      <c r="S11" s="18"/>
      <c r="T11" s="24" t="e">
        <f t="shared" si="1"/>
        <v>#DIV/0!</v>
      </c>
      <c r="U11" s="18">
        <f t="shared" si="3"/>
        <v>0</v>
      </c>
      <c r="V11" s="18">
        <f t="shared" si="3"/>
        <v>0</v>
      </c>
      <c r="W11" s="18">
        <f t="shared" si="3"/>
        <v>0</v>
      </c>
      <c r="X11" s="18">
        <f t="shared" si="3"/>
        <v>0</v>
      </c>
      <c r="Y11" s="18">
        <f t="shared" si="3"/>
        <v>0</v>
      </c>
      <c r="Z11" s="18">
        <f t="shared" si="3"/>
        <v>0</v>
      </c>
      <c r="AA11" s="18">
        <f t="shared" si="3"/>
        <v>0</v>
      </c>
      <c r="AB11" s="18">
        <f t="shared" si="3"/>
        <v>0</v>
      </c>
      <c r="AC11" s="18">
        <f t="shared" si="3"/>
        <v>0</v>
      </c>
      <c r="AD11" s="18">
        <f t="shared" si="3"/>
        <v>0</v>
      </c>
      <c r="AE11" s="18">
        <f t="shared" si="3"/>
        <v>0</v>
      </c>
      <c r="AF11" s="18">
        <f t="shared" si="3"/>
        <v>0</v>
      </c>
      <c r="AG11" s="18">
        <f t="shared" si="3"/>
        <v>0</v>
      </c>
      <c r="AH11" s="18">
        <f t="shared" si="3"/>
        <v>0</v>
      </c>
      <c r="AI11" s="18">
        <f t="shared" si="3"/>
        <v>0</v>
      </c>
      <c r="AJ11" s="18">
        <f t="shared" si="3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8" t="s">
        <v>2</v>
      </c>
      <c r="C12" s="32"/>
      <c r="D12" s="33">
        <f>SUM(F11:H11)+((I11-F11-G11)/3)+(E11/3)+(AE11*25)+(AF11*25)+(AG11*10)+(AH11*25)+(AI11*20)+(AJ11*15)</f>
        <v>409.33333333333331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1"/>
      <c r="AG12" s="1"/>
      <c r="AH12" s="1"/>
      <c r="AI12" s="35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40</v>
      </c>
      <c r="Q14" s="12"/>
      <c r="R14" s="12"/>
      <c r="S14" s="12"/>
      <c r="T14" s="60"/>
      <c r="U14" s="60"/>
      <c r="V14" s="60"/>
      <c r="W14" s="60"/>
      <c r="X14" s="60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6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9" t="s">
        <v>17</v>
      </c>
      <c r="C15" s="12"/>
      <c r="D15" s="40"/>
      <c r="E15" s="26">
        <f>PRODUCT(E11)</f>
        <v>145</v>
      </c>
      <c r="F15" s="26">
        <f>PRODUCT(F11)</f>
        <v>19</v>
      </c>
      <c r="G15" s="26">
        <f>PRODUCT(G11)</f>
        <v>145</v>
      </c>
      <c r="H15" s="26">
        <f>PRODUCT(H11)</f>
        <v>84</v>
      </c>
      <c r="I15" s="26">
        <f>PRODUCT(I11)</f>
        <v>503</v>
      </c>
      <c r="J15" s="1"/>
      <c r="K15" s="41">
        <f>PRODUCT((F15+G15)/E15)</f>
        <v>1.1310344827586207</v>
      </c>
      <c r="L15" s="41">
        <f>PRODUCT(H15/E15)</f>
        <v>0.57931034482758625</v>
      </c>
      <c r="M15" s="41">
        <f>PRODUCT(I15/E15)</f>
        <v>3.4689655172413794</v>
      </c>
      <c r="N15" s="29">
        <f>PRODUCT(N11)</f>
        <v>0.53499029367551598</v>
      </c>
      <c r="O15" s="24">
        <f>PRODUCT(O11)</f>
        <v>940.20397369130797</v>
      </c>
      <c r="P15" s="62" t="s">
        <v>41</v>
      </c>
      <c r="Q15" s="63"/>
      <c r="R15" s="63"/>
      <c r="S15" s="64" t="s">
        <v>46</v>
      </c>
      <c r="T15" s="64"/>
      <c r="U15" s="64"/>
      <c r="V15" s="64"/>
      <c r="W15" s="64"/>
      <c r="X15" s="64"/>
      <c r="Y15" s="64"/>
      <c r="Z15" s="64"/>
      <c r="AA15" s="65" t="s">
        <v>42</v>
      </c>
      <c r="AB15" s="64"/>
      <c r="AC15" s="64" t="s">
        <v>49</v>
      </c>
      <c r="AD15" s="64"/>
      <c r="AE15" s="64"/>
      <c r="AF15" s="65"/>
      <c r="AG15" s="65"/>
      <c r="AH15" s="65"/>
      <c r="AI15" s="65"/>
      <c r="AJ15" s="6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67" t="s">
        <v>43</v>
      </c>
      <c r="Q16" s="68"/>
      <c r="R16" s="68"/>
      <c r="S16" s="69" t="s">
        <v>46</v>
      </c>
      <c r="T16" s="69"/>
      <c r="U16" s="69"/>
      <c r="V16" s="69"/>
      <c r="W16" s="69"/>
      <c r="X16" s="69"/>
      <c r="Y16" s="69"/>
      <c r="Z16" s="69"/>
      <c r="AA16" s="70" t="s">
        <v>42</v>
      </c>
      <c r="AB16" s="69"/>
      <c r="AC16" s="69" t="s">
        <v>49</v>
      </c>
      <c r="AD16" s="69"/>
      <c r="AE16" s="69"/>
      <c r="AF16" s="70"/>
      <c r="AG16" s="70"/>
      <c r="AH16" s="70"/>
      <c r="AI16" s="70"/>
      <c r="AJ16" s="7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5" t="s">
        <v>19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67" t="s">
        <v>44</v>
      </c>
      <c r="Q17" s="68"/>
      <c r="R17" s="68"/>
      <c r="S17" s="69" t="s">
        <v>46</v>
      </c>
      <c r="T17" s="69"/>
      <c r="U17" s="69"/>
      <c r="V17" s="69"/>
      <c r="W17" s="69"/>
      <c r="X17" s="69"/>
      <c r="Y17" s="69"/>
      <c r="Z17" s="69"/>
      <c r="AA17" s="70" t="s">
        <v>42</v>
      </c>
      <c r="AB17" s="69"/>
      <c r="AC17" s="69" t="s">
        <v>49</v>
      </c>
      <c r="AD17" s="69"/>
      <c r="AE17" s="69"/>
      <c r="AF17" s="70"/>
      <c r="AG17" s="70"/>
      <c r="AH17" s="70"/>
      <c r="AI17" s="70"/>
      <c r="AJ17" s="7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0" t="s">
        <v>20</v>
      </c>
      <c r="C18" s="51"/>
      <c r="D18" s="52"/>
      <c r="E18" s="18">
        <f>SUM(E15:E17)</f>
        <v>145</v>
      </c>
      <c r="F18" s="18">
        <f>SUM(F15:F17)</f>
        <v>19</v>
      </c>
      <c r="G18" s="18">
        <f>SUM(G15:G17)</f>
        <v>145</v>
      </c>
      <c r="H18" s="18">
        <f>SUM(H15:H17)</f>
        <v>84</v>
      </c>
      <c r="I18" s="18">
        <f>SUM(I15:I17)</f>
        <v>503</v>
      </c>
      <c r="J18" s="1"/>
      <c r="K18" s="53">
        <f>PRODUCT((F18+G18)/E18)</f>
        <v>1.1310344827586207</v>
      </c>
      <c r="L18" s="53">
        <f>PRODUCT(H18/E18)</f>
        <v>0.57931034482758625</v>
      </c>
      <c r="M18" s="53">
        <f>PRODUCT(I18/E18)</f>
        <v>3.4689655172413794</v>
      </c>
      <c r="N18" s="30">
        <v>0.53500000000000003</v>
      </c>
      <c r="O18" s="24">
        <f>SUM(O15:O17)</f>
        <v>940.20397369130797</v>
      </c>
      <c r="P18" s="72" t="s">
        <v>45</v>
      </c>
      <c r="Q18" s="73"/>
      <c r="R18" s="73"/>
      <c r="S18" s="74" t="s">
        <v>48</v>
      </c>
      <c r="T18" s="74"/>
      <c r="U18" s="74"/>
      <c r="V18" s="74"/>
      <c r="W18" s="74"/>
      <c r="X18" s="74"/>
      <c r="Y18" s="74"/>
      <c r="Z18" s="74"/>
      <c r="AA18" s="75" t="s">
        <v>47</v>
      </c>
      <c r="AB18" s="74"/>
      <c r="AC18" s="74" t="s">
        <v>50</v>
      </c>
      <c r="AD18" s="74"/>
      <c r="AE18" s="74"/>
      <c r="AF18" s="75"/>
      <c r="AG18" s="75"/>
      <c r="AH18" s="75"/>
      <c r="AI18" s="75"/>
      <c r="AJ18" s="76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33</v>
      </c>
      <c r="C20" s="1"/>
      <c r="D20" s="56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8"/>
      <c r="AE21" s="1"/>
      <c r="AF21" s="1"/>
      <c r="AG21" s="1"/>
      <c r="AH21" s="1"/>
      <c r="AI21" s="8"/>
      <c r="AJ21" s="24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8"/>
      <c r="AE22" s="1"/>
      <c r="AF22" s="1"/>
      <c r="AG22" s="1"/>
      <c r="AH22" s="1"/>
      <c r="AI22" s="8"/>
      <c r="AJ22" s="24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8"/>
      <c r="AE23" s="1"/>
      <c r="AF23" s="1"/>
      <c r="AG23" s="1"/>
      <c r="AH23" s="1"/>
      <c r="AI23" s="8"/>
      <c r="AJ23" s="24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8"/>
      <c r="AE24" s="1"/>
      <c r="AF24" s="1"/>
      <c r="AG24" s="1"/>
      <c r="AH24" s="1"/>
      <c r="AI24" s="8"/>
      <c r="AJ24" s="24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4"/>
      <c r="AD26" s="24"/>
      <c r="AE26" s="1"/>
      <c r="AF26" s="1"/>
      <c r="AG26" s="1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8"/>
      <c r="Q81" s="8"/>
      <c r="R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2019-07-20T23:06:54Z</dcterms:modified>
</cp:coreProperties>
</file>