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2" i="1"/>
  <c r="O11" i="1"/>
  <c r="O6" i="1"/>
  <c r="O16" i="1"/>
  <c r="O20" i="1" s="1"/>
  <c r="O23" i="1" s="1"/>
  <c r="AE16" i="1"/>
  <c r="AD16" i="1"/>
  <c r="AC16" i="1"/>
  <c r="AB16" i="1"/>
  <c r="AA16" i="1"/>
  <c r="Z16" i="1"/>
  <c r="Y16" i="1"/>
  <c r="I22" i="1"/>
  <c r="N22" i="1" s="1"/>
  <c r="X16" i="1"/>
  <c r="H22" i="1" s="1"/>
  <c r="W16" i="1"/>
  <c r="G22" i="1" s="1"/>
  <c r="V16" i="1"/>
  <c r="F22" i="1" s="1"/>
  <c r="U16" i="1"/>
  <c r="E22" i="1" s="1"/>
  <c r="M22" i="1" s="1"/>
  <c r="T16" i="1"/>
  <c r="I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N16" i="1" s="1"/>
  <c r="N20" i="1" s="1"/>
  <c r="H16" i="1"/>
  <c r="H20" i="1"/>
  <c r="L20" i="1" s="1"/>
  <c r="G16" i="1"/>
  <c r="G20" i="1"/>
  <c r="F16" i="1"/>
  <c r="F20" i="1"/>
  <c r="E16" i="1"/>
  <c r="E20" i="1"/>
  <c r="D17" i="1"/>
  <c r="K20" i="1"/>
  <c r="I20" i="1" l="1"/>
  <c r="M20" i="1" s="1"/>
  <c r="E23" i="1"/>
  <c r="G23" i="1"/>
  <c r="K22" i="1"/>
  <c r="I23" i="1"/>
  <c r="M21" i="1"/>
  <c r="L22" i="1"/>
  <c r="K21" i="1"/>
  <c r="F23" i="1"/>
  <c r="K23" i="1" s="1"/>
  <c r="L21" i="1"/>
  <c r="H23" i="1"/>
  <c r="L23" i="1" s="1"/>
  <c r="M23" i="1" l="1"/>
  <c r="N23" i="1"/>
</calcChain>
</file>

<file path=xl/sharedStrings.xml><?xml version="1.0" encoding="utf-8"?>
<sst xmlns="http://schemas.openxmlformats.org/spreadsheetml/2006/main" count="124" uniqueCount="67">
  <si>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</si>
  <si>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</si>
  <si>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</si>
  <si>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</si>
  <si>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</si>
  <si>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</si>
  <si>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</si>
  <si>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</si>
  <si>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</si>
  <si>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</si>
  <si>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</si>
  <si>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</si>
  <si>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</si>
  <si>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</si>
  <si>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</si>
  <si>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</si>
  <si>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</si>
  <si>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</si>
  <si>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</si>
  <si>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</si>
  <si>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</si>
  <si>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</si>
  <si>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</si>
  <si>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</si>
  <si>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</si>
  <si>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</si>
  <si>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</si>
  <si>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</si>
  <si>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</si>
  <si>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</si>
  <si>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</si>
  <si>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</si>
  <si>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</si>
  <si>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</si>
  <si>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</si>
  <si>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</si>
  <si>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</si>
  <si>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</si>
  <si>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ViVe</t>
  </si>
  <si>
    <t xml:space="preserve"> </t>
  </si>
  <si>
    <t>PattU</t>
  </si>
  <si>
    <t>Kirittäret</t>
  </si>
  <si>
    <t>Elina Harju</t>
  </si>
  <si>
    <t>8.</t>
  </si>
  <si>
    <t>2.</t>
  </si>
  <si>
    <t>1.</t>
  </si>
  <si>
    <t>10.</t>
  </si>
  <si>
    <t>18.6.1976</t>
  </si>
  <si>
    <t>YPJ</t>
  </si>
  <si>
    <t>ykköspesis</t>
  </si>
  <si>
    <t>Lohi</t>
  </si>
  <si>
    <t>suomensarja</t>
  </si>
  <si>
    <t>Valo</t>
  </si>
  <si>
    <t>10.05. 1998  ViVe - Manse PP  2-1  (4-2, 0-1, 1-0)</t>
  </si>
  <si>
    <t>14.06. 1998  ViVe - Pesäkarhut  1-0  (6-3, 9-9)</t>
  </si>
  <si>
    <t>8.  ottelu</t>
  </si>
  <si>
    <t>ViVe = Vimpelin Veto  (1934)</t>
  </si>
  <si>
    <t>YPJ = Ylihärmän Pesis-Junkkarit  (1996)</t>
  </si>
  <si>
    <t>Lohi = Jyväskylän Lohi  (1924)</t>
  </si>
  <si>
    <t>PattU = Pattijoen Urheilijat  (1928)</t>
  </si>
  <si>
    <t>Kirittäret = Jyväskylän Etukenttä Oy  (1998)</t>
  </si>
  <si>
    <t>Kirittäret = Jyväskylän Pesis  (2004)</t>
  </si>
  <si>
    <t>Valo = Jyväskylän Valo  (1948)</t>
  </si>
  <si>
    <t xml:space="preserve">Lyöty </t>
  </si>
  <si>
    <t xml:space="preserve">Tuotu </t>
  </si>
  <si>
    <t xml:space="preserve">  21 v 10 kk 22 pv   </t>
  </si>
  <si>
    <t xml:space="preserve">  21 v 11 kk 27 pv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</si>
</sst>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165" fontId="1" fillId="10" borderId="3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2" customWidth="1"/>
    <col min="4" max="4" width="10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5703125" style="73" customWidth="1"/>
    <col min="16" max="23" width="5.7109375" style="73" customWidth="1"/>
    <col min="24" max="27" width="5.7109375" style="25" customWidth="1"/>
    <col min="28" max="28" width="5.7109375" style="74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1">
        <v>1996</v>
      </c>
      <c r="C4" s="81"/>
      <c r="D4" s="82" t="s">
        <v>38</v>
      </c>
      <c r="E4" s="81"/>
      <c r="F4" s="84" t="s">
        <v>51</v>
      </c>
      <c r="G4" s="88"/>
      <c r="H4" s="89"/>
      <c r="I4" s="81"/>
      <c r="J4" s="81"/>
      <c r="K4" s="81"/>
      <c r="L4" s="81"/>
      <c r="M4" s="81"/>
      <c r="N4" s="83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5">
        <v>1997</v>
      </c>
      <c r="C5" s="75"/>
      <c r="D5" s="76" t="s">
        <v>38</v>
      </c>
      <c r="E5" s="75" t="s">
        <v>39</v>
      </c>
      <c r="F5" s="80" t="s">
        <v>49</v>
      </c>
      <c r="G5" s="79"/>
      <c r="H5" s="78"/>
      <c r="I5" s="75" t="s">
        <v>39</v>
      </c>
      <c r="J5" s="75" t="s">
        <v>39</v>
      </c>
      <c r="K5" s="75" t="s">
        <v>39</v>
      </c>
      <c r="L5" s="75"/>
      <c r="M5" s="75"/>
      <c r="N5" s="77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1998</v>
      </c>
      <c r="C6" s="26" t="s">
        <v>43</v>
      </c>
      <c r="D6" s="27" t="s">
        <v>38</v>
      </c>
      <c r="E6" s="26">
        <v>13</v>
      </c>
      <c r="F6" s="26">
        <v>1</v>
      </c>
      <c r="G6" s="26">
        <v>2</v>
      </c>
      <c r="H6" s="26">
        <v>4</v>
      </c>
      <c r="I6" s="26">
        <v>23</v>
      </c>
      <c r="J6" s="26">
        <v>10</v>
      </c>
      <c r="K6" s="26">
        <v>4</v>
      </c>
      <c r="L6" s="26">
        <v>6</v>
      </c>
      <c r="M6" s="26">
        <v>3</v>
      </c>
      <c r="N6" s="28">
        <v>0.45100000000000001</v>
      </c>
      <c r="O6" s="24">
        <f>PRODUCT(I6/N6)</f>
        <v>50.99778270509978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5">
        <v>1999</v>
      </c>
      <c r="C7" s="75"/>
      <c r="D7" s="76" t="s">
        <v>48</v>
      </c>
      <c r="E7" s="75" t="s">
        <v>39</v>
      </c>
      <c r="F7" s="80" t="s">
        <v>49</v>
      </c>
      <c r="G7" s="79"/>
      <c r="H7" s="78"/>
      <c r="I7" s="75" t="s">
        <v>39</v>
      </c>
      <c r="J7" s="75" t="s">
        <v>39</v>
      </c>
      <c r="K7" s="75" t="s">
        <v>39</v>
      </c>
      <c r="L7" s="75" t="s">
        <v>39</v>
      </c>
      <c r="M7" s="75" t="s">
        <v>39</v>
      </c>
      <c r="N7" s="77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5">
        <v>2000</v>
      </c>
      <c r="C8" s="75"/>
      <c r="D8" s="76" t="s">
        <v>48</v>
      </c>
      <c r="E8" s="75" t="s">
        <v>39</v>
      </c>
      <c r="F8" s="80" t="s">
        <v>49</v>
      </c>
      <c r="G8" s="79"/>
      <c r="H8" s="78"/>
      <c r="I8" s="75" t="s">
        <v>39</v>
      </c>
      <c r="J8" s="75" t="s">
        <v>39</v>
      </c>
      <c r="K8" s="75" t="s">
        <v>39</v>
      </c>
      <c r="L8" s="75" t="s">
        <v>39</v>
      </c>
      <c r="M8" s="75" t="s">
        <v>39</v>
      </c>
      <c r="N8" s="77"/>
      <c r="O8" s="24"/>
      <c r="P8" s="26"/>
      <c r="Q8" s="26"/>
      <c r="R8" s="26"/>
      <c r="S8" s="26"/>
      <c r="T8" s="26"/>
      <c r="U8" s="29">
        <v>7</v>
      </c>
      <c r="V8" s="29">
        <v>0</v>
      </c>
      <c r="W8" s="29">
        <v>3</v>
      </c>
      <c r="X8" s="29">
        <v>0</v>
      </c>
      <c r="Y8" s="29">
        <v>11</v>
      </c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5">
        <v>2001</v>
      </c>
      <c r="C9" s="75"/>
      <c r="D9" s="76" t="s">
        <v>50</v>
      </c>
      <c r="E9" s="75" t="s">
        <v>39</v>
      </c>
      <c r="F9" s="80" t="s">
        <v>49</v>
      </c>
      <c r="G9" s="79"/>
      <c r="H9" s="78"/>
      <c r="I9" s="75" t="s">
        <v>39</v>
      </c>
      <c r="J9" s="75" t="s">
        <v>39</v>
      </c>
      <c r="K9" s="75" t="s">
        <v>39</v>
      </c>
      <c r="L9" s="75"/>
      <c r="M9" s="75"/>
      <c r="N9" s="77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75">
        <v>2002</v>
      </c>
      <c r="C10" s="75"/>
      <c r="D10" s="76" t="s">
        <v>50</v>
      </c>
      <c r="E10" s="75" t="s">
        <v>39</v>
      </c>
      <c r="F10" s="80" t="s">
        <v>49</v>
      </c>
      <c r="G10" s="79"/>
      <c r="H10" s="78"/>
      <c r="I10" s="75" t="s">
        <v>39</v>
      </c>
      <c r="J10" s="75" t="s">
        <v>39</v>
      </c>
      <c r="K10" s="75" t="s">
        <v>39</v>
      </c>
      <c r="L10" s="75"/>
      <c r="M10" s="75"/>
      <c r="N10" s="77"/>
      <c r="O10" s="24"/>
      <c r="P10" s="26"/>
      <c r="Q10" s="26"/>
      <c r="R10" s="26"/>
      <c r="S10" s="26"/>
      <c r="T10" s="26"/>
      <c r="U10" s="29">
        <v>7</v>
      </c>
      <c r="V10" s="29">
        <v>0</v>
      </c>
      <c r="W10" s="29">
        <v>10</v>
      </c>
      <c r="X10" s="29">
        <v>1</v>
      </c>
      <c r="Y10" s="29">
        <v>19</v>
      </c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2003</v>
      </c>
      <c r="C11" s="26" t="s">
        <v>46</v>
      </c>
      <c r="D11" s="27" t="s">
        <v>40</v>
      </c>
      <c r="E11" s="26">
        <v>20</v>
      </c>
      <c r="F11" s="26">
        <v>0</v>
      </c>
      <c r="G11" s="26">
        <v>10</v>
      </c>
      <c r="H11" s="26">
        <v>3</v>
      </c>
      <c r="I11" s="26">
        <v>63</v>
      </c>
      <c r="J11" s="26">
        <v>12</v>
      </c>
      <c r="K11" s="26">
        <v>17</v>
      </c>
      <c r="L11" s="26">
        <v>24</v>
      </c>
      <c r="M11" s="26">
        <v>10</v>
      </c>
      <c r="N11" s="28">
        <v>0.46700000000000003</v>
      </c>
      <c r="O11" s="24">
        <f>PRODUCT(I11/N11)</f>
        <v>134.90364025695931</v>
      </c>
      <c r="P11" s="26"/>
      <c r="Q11" s="26"/>
      <c r="R11" s="26"/>
      <c r="S11" s="26"/>
      <c r="T11" s="26"/>
      <c r="U11" s="29">
        <v>6</v>
      </c>
      <c r="V11" s="29">
        <v>0</v>
      </c>
      <c r="W11" s="29">
        <v>4</v>
      </c>
      <c r="X11" s="29">
        <v>2</v>
      </c>
      <c r="Y11" s="29">
        <v>26</v>
      </c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2004</v>
      </c>
      <c r="C12" s="26" t="s">
        <v>44</v>
      </c>
      <c r="D12" s="27" t="s">
        <v>41</v>
      </c>
      <c r="E12" s="26">
        <v>19</v>
      </c>
      <c r="F12" s="26">
        <v>0</v>
      </c>
      <c r="G12" s="26">
        <v>10</v>
      </c>
      <c r="H12" s="26">
        <v>2</v>
      </c>
      <c r="I12" s="26">
        <v>47</v>
      </c>
      <c r="J12" s="26">
        <v>16</v>
      </c>
      <c r="K12" s="26">
        <v>5</v>
      </c>
      <c r="L12" s="26">
        <v>16</v>
      </c>
      <c r="M12" s="26">
        <v>10</v>
      </c>
      <c r="N12" s="28">
        <v>0.47</v>
      </c>
      <c r="O12" s="24">
        <f>PRODUCT(I12/N12)</f>
        <v>100</v>
      </c>
      <c r="P12" s="26">
        <v>12</v>
      </c>
      <c r="Q12" s="26">
        <v>0</v>
      </c>
      <c r="R12" s="26">
        <v>4</v>
      </c>
      <c r="S12" s="26">
        <v>0</v>
      </c>
      <c r="T12" s="26">
        <v>27</v>
      </c>
      <c r="U12" s="29"/>
      <c r="V12" s="29"/>
      <c r="W12" s="29"/>
      <c r="X12" s="29"/>
      <c r="Y12" s="29"/>
      <c r="Z12" s="26"/>
      <c r="AA12" s="26"/>
      <c r="AB12" s="26">
        <v>1</v>
      </c>
      <c r="AC12" s="26"/>
      <c r="AD12" s="26">
        <v>1</v>
      </c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2005</v>
      </c>
      <c r="C13" s="26" t="s">
        <v>45</v>
      </c>
      <c r="D13" s="27" t="s">
        <v>41</v>
      </c>
      <c r="E13" s="26">
        <v>20</v>
      </c>
      <c r="F13" s="26">
        <v>1</v>
      </c>
      <c r="G13" s="26">
        <v>25</v>
      </c>
      <c r="H13" s="26">
        <v>4</v>
      </c>
      <c r="I13" s="26">
        <v>47</v>
      </c>
      <c r="J13" s="26">
        <v>4</v>
      </c>
      <c r="K13" s="26">
        <v>5</v>
      </c>
      <c r="L13" s="26">
        <v>12</v>
      </c>
      <c r="M13" s="26">
        <v>26</v>
      </c>
      <c r="N13" s="28">
        <v>0.41599999999999998</v>
      </c>
      <c r="O13" s="24">
        <f>PRODUCT(I13/N13)</f>
        <v>112.98076923076924</v>
      </c>
      <c r="P13" s="26">
        <v>15</v>
      </c>
      <c r="Q13" s="26">
        <v>0</v>
      </c>
      <c r="R13" s="26">
        <v>21</v>
      </c>
      <c r="S13" s="26">
        <v>3</v>
      </c>
      <c r="T13" s="26">
        <v>36</v>
      </c>
      <c r="U13" s="29"/>
      <c r="V13" s="29"/>
      <c r="W13" s="29"/>
      <c r="X13" s="29"/>
      <c r="Y13" s="29"/>
      <c r="Z13" s="26"/>
      <c r="AA13" s="26"/>
      <c r="AB13" s="26">
        <v>1</v>
      </c>
      <c r="AC13" s="26">
        <v>1</v>
      </c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85">
        <v>2006</v>
      </c>
      <c r="C14" s="85"/>
      <c r="D14" s="86"/>
      <c r="E14" s="85"/>
      <c r="F14" s="85"/>
      <c r="G14" s="85"/>
      <c r="H14" s="85"/>
      <c r="I14" s="85"/>
      <c r="J14" s="85"/>
      <c r="K14" s="85"/>
      <c r="L14" s="85"/>
      <c r="M14" s="85"/>
      <c r="N14" s="87"/>
      <c r="O14" s="24"/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81">
        <v>2007</v>
      </c>
      <c r="C15" s="81"/>
      <c r="D15" s="82" t="s">
        <v>52</v>
      </c>
      <c r="E15" s="81"/>
      <c r="F15" s="84" t="s">
        <v>51</v>
      </c>
      <c r="G15" s="81"/>
      <c r="H15" s="81"/>
      <c r="I15" s="81"/>
      <c r="J15" s="81"/>
      <c r="K15" s="81"/>
      <c r="L15" s="81"/>
      <c r="M15" s="81"/>
      <c r="N15" s="83"/>
      <c r="O15" s="24"/>
      <c r="P15" s="26"/>
      <c r="Q15" s="26"/>
      <c r="R15" s="26"/>
      <c r="S15" s="26"/>
      <c r="T15" s="26"/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72</v>
      </c>
      <c r="F16" s="18">
        <f t="shared" si="0"/>
        <v>2</v>
      </c>
      <c r="G16" s="18">
        <f t="shared" si="0"/>
        <v>47</v>
      </c>
      <c r="H16" s="18">
        <f t="shared" si="0"/>
        <v>13</v>
      </c>
      <c r="I16" s="18">
        <f t="shared" si="0"/>
        <v>180</v>
      </c>
      <c r="J16" s="18">
        <f t="shared" si="0"/>
        <v>42</v>
      </c>
      <c r="K16" s="18">
        <f t="shared" si="0"/>
        <v>31</v>
      </c>
      <c r="L16" s="18">
        <f t="shared" si="0"/>
        <v>58</v>
      </c>
      <c r="M16" s="18">
        <f t="shared" si="0"/>
        <v>49</v>
      </c>
      <c r="N16" s="30">
        <f>PRODUCT(I16/O16)</f>
        <v>0.45126105783379794</v>
      </c>
      <c r="O16" s="31">
        <f t="shared" ref="O16:AE16" si="1">SUM(O4:O15)</f>
        <v>398.88219219282831</v>
      </c>
      <c r="P16" s="18">
        <f t="shared" si="1"/>
        <v>27</v>
      </c>
      <c r="Q16" s="18">
        <f t="shared" si="1"/>
        <v>0</v>
      </c>
      <c r="R16" s="18">
        <f t="shared" si="1"/>
        <v>25</v>
      </c>
      <c r="S16" s="18">
        <f t="shared" si="1"/>
        <v>3</v>
      </c>
      <c r="T16" s="18">
        <f t="shared" si="1"/>
        <v>63</v>
      </c>
      <c r="U16" s="18">
        <f t="shared" si="1"/>
        <v>20</v>
      </c>
      <c r="V16" s="18">
        <f t="shared" si="1"/>
        <v>0</v>
      </c>
      <c r="W16" s="18">
        <f t="shared" si="1"/>
        <v>17</v>
      </c>
      <c r="X16" s="18">
        <f t="shared" si="1"/>
        <v>3</v>
      </c>
      <c r="Y16" s="18">
        <f t="shared" si="1"/>
        <v>56</v>
      </c>
      <c r="Z16" s="18">
        <f t="shared" si="1"/>
        <v>0</v>
      </c>
      <c r="AA16" s="18">
        <f t="shared" si="1"/>
        <v>0</v>
      </c>
      <c r="AB16" s="18">
        <f t="shared" si="1"/>
        <v>2</v>
      </c>
      <c r="AC16" s="18">
        <f t="shared" si="1"/>
        <v>1</v>
      </c>
      <c r="AD16" s="18">
        <f t="shared" si="1"/>
        <v>1</v>
      </c>
      <c r="AE16" s="18">
        <f t="shared" si="1"/>
        <v>0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7" t="s">
        <v>2</v>
      </c>
      <c r="C17" s="32"/>
      <c r="D17" s="33">
        <f>SUM(F16:H16)+((I16-F16-G16)/3)+(E16/3)+(Z16*25)+(AA16*25)+(AB16*10)+(AC16*25)+(AD16*20)+(AE16*15)</f>
        <v>194.66666666666666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35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22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0" t="s">
        <v>35</v>
      </c>
      <c r="O19" s="24"/>
      <c r="P19" s="39" t="s">
        <v>32</v>
      </c>
      <c r="Q19" s="12"/>
      <c r="R19" s="12"/>
      <c r="S19" s="40"/>
      <c r="T19" s="40"/>
      <c r="U19" s="40"/>
      <c r="V19" s="40"/>
      <c r="W19" s="40"/>
      <c r="X19" s="12"/>
      <c r="Y19" s="12"/>
      <c r="Z19" s="12"/>
      <c r="AA19" s="11"/>
      <c r="AB19" s="12"/>
      <c r="AC19" s="12"/>
      <c r="AD19" s="12"/>
      <c r="AE19" s="4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9" t="s">
        <v>17</v>
      </c>
      <c r="C20" s="12"/>
      <c r="D20" s="42"/>
      <c r="E20" s="26">
        <f>PRODUCT(E16)</f>
        <v>72</v>
      </c>
      <c r="F20" s="26">
        <f>PRODUCT(F16)</f>
        <v>2</v>
      </c>
      <c r="G20" s="26">
        <f>PRODUCT(G16)</f>
        <v>47</v>
      </c>
      <c r="H20" s="26">
        <f>PRODUCT(H16)</f>
        <v>13</v>
      </c>
      <c r="I20" s="26">
        <f>PRODUCT(I16)</f>
        <v>180</v>
      </c>
      <c r="J20" s="1"/>
      <c r="K20" s="43">
        <f>PRODUCT((F20+G20)/E20)</f>
        <v>0.68055555555555558</v>
      </c>
      <c r="L20" s="43">
        <f>PRODUCT(H20/E20)</f>
        <v>0.18055555555555555</v>
      </c>
      <c r="M20" s="43">
        <f>PRODUCT(I20/E20)</f>
        <v>2.5</v>
      </c>
      <c r="N20" s="28">
        <f>PRODUCT(N16)</f>
        <v>0.45126105783379794</v>
      </c>
      <c r="O20" s="24">
        <f>PRODUCT(O16)</f>
        <v>398.88219219282831</v>
      </c>
      <c r="P20" s="44" t="s">
        <v>33</v>
      </c>
      <c r="Q20" s="45"/>
      <c r="R20" s="46" t="s">
        <v>53</v>
      </c>
      <c r="S20" s="46"/>
      <c r="T20" s="46"/>
      <c r="U20" s="46"/>
      <c r="V20" s="46"/>
      <c r="W20" s="46"/>
      <c r="X20" s="46"/>
      <c r="Y20" s="46"/>
      <c r="Z20" s="46"/>
      <c r="AA20" s="47" t="s">
        <v>36</v>
      </c>
      <c r="AB20" s="47"/>
      <c r="AC20" s="47"/>
      <c r="AD20" s="47"/>
      <c r="AE20" s="90" t="s">
        <v>65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8" t="s">
        <v>18</v>
      </c>
      <c r="C21" s="49"/>
      <c r="D21" s="50"/>
      <c r="E21" s="26">
        <f>PRODUCT(P16)</f>
        <v>27</v>
      </c>
      <c r="F21" s="26">
        <f>PRODUCT(Q16)</f>
        <v>0</v>
      </c>
      <c r="G21" s="26">
        <f>PRODUCT(R16)</f>
        <v>25</v>
      </c>
      <c r="H21" s="26">
        <f>PRODUCT(S16)</f>
        <v>3</v>
      </c>
      <c r="I21" s="26">
        <f>PRODUCT(T16)</f>
        <v>63</v>
      </c>
      <c r="J21" s="1"/>
      <c r="K21" s="43">
        <f>PRODUCT((F21+G21)/E21)</f>
        <v>0.92592592592592593</v>
      </c>
      <c r="L21" s="43">
        <f>PRODUCT(H21/E21)</f>
        <v>0.1111111111111111</v>
      </c>
      <c r="M21" s="43">
        <f>PRODUCT(I21/E21)</f>
        <v>2.3333333333333335</v>
      </c>
      <c r="N21" s="28">
        <v>0.434</v>
      </c>
      <c r="O21" s="51">
        <v>145</v>
      </c>
      <c r="P21" s="52" t="s">
        <v>63</v>
      </c>
      <c r="Q21" s="53"/>
      <c r="R21" s="54" t="s">
        <v>54</v>
      </c>
      <c r="S21" s="54"/>
      <c r="T21" s="54"/>
      <c r="U21" s="54"/>
      <c r="V21" s="54"/>
      <c r="W21" s="54"/>
      <c r="X21" s="54"/>
      <c r="Y21" s="54"/>
      <c r="Z21" s="54"/>
      <c r="AA21" s="55" t="s">
        <v>55</v>
      </c>
      <c r="AB21" s="55"/>
      <c r="AC21" s="55"/>
      <c r="AD21" s="55"/>
      <c r="AE21" s="91" t="s">
        <v>66</v>
      </c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6" t="s">
        <v>19</v>
      </c>
      <c r="C22" s="57"/>
      <c r="D22" s="58"/>
      <c r="E22" s="29">
        <f>PRODUCT(U16)</f>
        <v>20</v>
      </c>
      <c r="F22" s="29">
        <f>PRODUCT(V16)</f>
        <v>0</v>
      </c>
      <c r="G22" s="29">
        <f>PRODUCT(W16)</f>
        <v>17</v>
      </c>
      <c r="H22" s="29">
        <f>PRODUCT(X16)</f>
        <v>3</v>
      </c>
      <c r="I22" s="29">
        <f>PRODUCT(Y16)</f>
        <v>56</v>
      </c>
      <c r="J22" s="1"/>
      <c r="K22" s="59">
        <f>PRODUCT((F22+G22)/E22)</f>
        <v>0.85</v>
      </c>
      <c r="L22" s="59">
        <f>PRODUCT(H22/E22)</f>
        <v>0.15</v>
      </c>
      <c r="M22" s="59">
        <f>PRODUCT(I22/E22)</f>
        <v>2.8</v>
      </c>
      <c r="N22" s="60">
        <f>PRODUCT(I22/O22)</f>
        <v>0.49122807017543857</v>
      </c>
      <c r="O22" s="24">
        <v>114</v>
      </c>
      <c r="P22" s="52" t="s">
        <v>64</v>
      </c>
      <c r="Q22" s="53"/>
      <c r="R22" s="54" t="s">
        <v>54</v>
      </c>
      <c r="S22" s="54"/>
      <c r="T22" s="54"/>
      <c r="U22" s="54"/>
      <c r="V22" s="54"/>
      <c r="W22" s="54"/>
      <c r="X22" s="54"/>
      <c r="Y22" s="54"/>
      <c r="Z22" s="54"/>
      <c r="AA22" s="55" t="s">
        <v>55</v>
      </c>
      <c r="AB22" s="55"/>
      <c r="AC22" s="55"/>
      <c r="AD22" s="55"/>
      <c r="AE22" s="91" t="s">
        <v>66</v>
      </c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61" t="s">
        <v>20</v>
      </c>
      <c r="C23" s="62"/>
      <c r="D23" s="63"/>
      <c r="E23" s="18">
        <f>SUM(E20:E22)</f>
        <v>119</v>
      </c>
      <c r="F23" s="18">
        <f>SUM(F20:F22)</f>
        <v>2</v>
      </c>
      <c r="G23" s="18">
        <f>SUM(G20:G22)</f>
        <v>89</v>
      </c>
      <c r="H23" s="18">
        <f>SUM(H20:H22)</f>
        <v>19</v>
      </c>
      <c r="I23" s="18">
        <f>SUM(I20:I22)</f>
        <v>299</v>
      </c>
      <c r="J23" s="1"/>
      <c r="K23" s="64">
        <f>PRODUCT((F23+G23)/E23)</f>
        <v>0.76470588235294112</v>
      </c>
      <c r="L23" s="64">
        <f>PRODUCT(H23/E23)</f>
        <v>0.15966386554621848</v>
      </c>
      <c r="M23" s="64">
        <f>PRODUCT(I23/E23)</f>
        <v>2.5126050420168067</v>
      </c>
      <c r="N23" s="30">
        <f>PRODUCT(I23/O23)</f>
        <v>0.4544886661293937</v>
      </c>
      <c r="O23" s="24">
        <f>SUM(O20:O22)</f>
        <v>657.88219219282837</v>
      </c>
      <c r="P23" s="65" t="s">
        <v>34</v>
      </c>
      <c r="Q23" s="66"/>
      <c r="R23" s="67" t="s">
        <v>54</v>
      </c>
      <c r="S23" s="67"/>
      <c r="T23" s="67"/>
      <c r="U23" s="67"/>
      <c r="V23" s="67"/>
      <c r="W23" s="67"/>
      <c r="X23" s="67"/>
      <c r="Y23" s="67"/>
      <c r="Z23" s="67"/>
      <c r="AA23" s="68" t="s">
        <v>55</v>
      </c>
      <c r="AB23" s="68"/>
      <c r="AC23" s="68"/>
      <c r="AD23" s="68"/>
      <c r="AE23" s="92" t="s">
        <v>66</v>
      </c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1"/>
      <c r="Q24" s="37"/>
      <c r="R24" s="1"/>
      <c r="S24" s="1"/>
      <c r="T24" s="24"/>
      <c r="U24" s="24"/>
      <c r="V24" s="69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 t="s">
        <v>37</v>
      </c>
      <c r="C25" s="1"/>
      <c r="D25" s="1" t="s">
        <v>56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69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57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69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58</v>
      </c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69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 t="s">
        <v>59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69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1" customFormat="1" ht="15" customHeight="1" x14ac:dyDescent="0.2">
      <c r="A29" s="1"/>
      <c r="B29" s="1"/>
      <c r="C29" s="8"/>
      <c r="D29" s="1" t="s">
        <v>60</v>
      </c>
      <c r="E29" s="1"/>
      <c r="F29" s="1"/>
      <c r="G29" s="1"/>
      <c r="H29" s="1"/>
      <c r="I29" s="1"/>
      <c r="J29" s="1"/>
      <c r="K29" s="1"/>
      <c r="L29" s="1"/>
      <c r="M29" s="70"/>
      <c r="N29" s="70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1" customFormat="1" ht="15" customHeight="1" x14ac:dyDescent="0.25">
      <c r="A30" s="1"/>
      <c r="B30" s="1"/>
      <c r="C30" s="1"/>
      <c r="D30" s="1" t="s">
        <v>61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9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1" customFormat="1" ht="15" customHeight="1" x14ac:dyDescent="0.25">
      <c r="A31" s="1"/>
      <c r="B31" s="1"/>
      <c r="C31" s="1"/>
      <c r="D31" s="1" t="s">
        <v>62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69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69"/>
      <c r="W32" s="1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71"/>
      <c r="AH37" s="71"/>
      <c r="AI37" s="71"/>
      <c r="AJ37" s="71"/>
      <c r="AK37" s="71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71"/>
      <c r="AH38" s="71"/>
      <c r="AI38" s="71"/>
      <c r="AJ38" s="71"/>
      <c r="AK38" s="71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2019-07-19T21:45:08Z</dcterms:modified>
</cp:coreProperties>
</file>