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2" l="1"/>
  <c r="I16" i="2"/>
  <c r="O5" i="1" l="1"/>
  <c r="O4" i="1"/>
  <c r="N15" i="1" l="1"/>
  <c r="N19" i="1" s="1"/>
  <c r="O15" i="1"/>
  <c r="O6" i="2" l="1"/>
  <c r="M6" i="2"/>
  <c r="I6" i="2"/>
  <c r="G6" i="2"/>
  <c r="T14" i="1" l="1"/>
  <c r="T13" i="1"/>
  <c r="T12" i="1"/>
  <c r="T11" i="1"/>
  <c r="T10" i="1"/>
  <c r="AJ15" i="1" l="1"/>
  <c r="AI15" i="1"/>
  <c r="AH15" i="1"/>
  <c r="AG15" i="1"/>
  <c r="AF15" i="1"/>
  <c r="AE15" i="1"/>
  <c r="AD15" i="1"/>
  <c r="I21" i="1" s="1"/>
  <c r="AC15" i="1"/>
  <c r="H21" i="1" s="1"/>
  <c r="AB15" i="1"/>
  <c r="G21" i="1" s="1"/>
  <c r="AA15" i="1"/>
  <c r="F21" i="1" s="1"/>
  <c r="Z15" i="1"/>
  <c r="E21" i="1" s="1"/>
  <c r="Y15" i="1"/>
  <c r="X15" i="1"/>
  <c r="W15" i="1"/>
  <c r="V15" i="1"/>
  <c r="U15" i="1"/>
  <c r="M15" i="1"/>
  <c r="L15" i="1"/>
  <c r="T15" i="1" s="1"/>
  <c r="K15" i="1"/>
  <c r="J15" i="1"/>
  <c r="H15" i="1"/>
  <c r="H19" i="1" s="1"/>
  <c r="H22" i="1" s="1"/>
  <c r="G15" i="1"/>
  <c r="G19" i="1" s="1"/>
  <c r="G22" i="1" s="1"/>
  <c r="F15" i="1"/>
  <c r="D16" i="1" s="1"/>
  <c r="E15" i="1"/>
  <c r="E19" i="1"/>
  <c r="E22" i="1" s="1"/>
  <c r="M22" i="1" s="1"/>
  <c r="I19" i="1"/>
  <c r="I22" i="1"/>
  <c r="M21" i="1" l="1"/>
  <c r="F19" i="1"/>
  <c r="K21" i="1"/>
  <c r="L21" i="1"/>
  <c r="L19" i="1"/>
  <c r="L22" i="1"/>
  <c r="M19" i="1"/>
  <c r="F22" i="1" l="1"/>
  <c r="K22" i="1" s="1"/>
  <c r="K19" i="1"/>
</calcChain>
</file>

<file path=xl/sharedStrings.xml><?xml version="1.0" encoding="utf-8"?>
<sst xmlns="http://schemas.openxmlformats.org/spreadsheetml/2006/main" count="224" uniqueCount="120">
  <si>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</si>
  <si>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</si>
  <si>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</si>
  <si>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</si>
  <si>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</si>
  <si>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</si>
  <si>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</si>
  <si>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</si>
  <si>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</si>
  <si>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</si>
  <si>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</si>
  <si>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</si>
  <si>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</si>
  <si>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</si>
  <si>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</si>
  <si>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</si>
  <si>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</si>
  <si>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</si>
  <si>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</si>
  <si>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</si>
  <si>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</si>
  <si>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</si>
  <si>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</si>
  <si>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</si>
  <si>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</si>
  <si>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</si>
  <si>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</si>
  <si>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</si>
  <si>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</si>
  <si>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</si>
  <si>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</si>
  <si>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</si>
  <si>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</si>
  <si>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</si>
  <si>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Kristiina Haraholma</t>
  </si>
  <si>
    <t>IT</t>
  </si>
  <si>
    <t>Manse PP</t>
  </si>
  <si>
    <t>1.</t>
  </si>
  <si>
    <t>3.</t>
  </si>
  <si>
    <t>8.</t>
  </si>
  <si>
    <t>6.</t>
  </si>
  <si>
    <t>5.</t>
  </si>
  <si>
    <t>10.</t>
  </si>
  <si>
    <t>----</t>
  </si>
  <si>
    <t>22.4.1968</t>
  </si>
  <si>
    <t>Manse PP = Mansen Pesäpallo, Tampere  (1978)</t>
  </si>
  <si>
    <t>IT = Ikaalisten Tarmo  (1908)</t>
  </si>
  <si>
    <t>NoU</t>
  </si>
  <si>
    <t>NoU = Nokian Urheilijat  (1926)</t>
  </si>
  <si>
    <t>L+T</t>
  </si>
  <si>
    <t>ENSIMMÄISET</t>
  </si>
  <si>
    <t>Ottelu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</si>
  <si>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</si>
  <si>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</si>
  <si>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</si>
  <si>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</si>
  <si>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</si>
  <si>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</si>
  <si>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</si>
  <si>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</si>
  <si>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</si>
  <si>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</si>
  <si>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</si>
  <si>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</si>
  <si>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</si>
  <si>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</si>
  <si>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</si>
  <si>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08.08. 1987  Stadion, Helsinki</t>
  </si>
  <si>
    <t xml:space="preserve">  3-2</t>
  </si>
  <si>
    <t>Länsi</t>
  </si>
  <si>
    <t>Markus Lakaniemi</t>
  </si>
  <si>
    <t>4870</t>
  </si>
  <si>
    <t xml:space="preserve"> 5-14</t>
  </si>
  <si>
    <t>Paavo Lakaniemi</t>
  </si>
  <si>
    <t>1501</t>
  </si>
  <si>
    <t>06.08. 1988  Ikaalinen</t>
  </si>
  <si>
    <t>1.  ottelu</t>
  </si>
  <si>
    <t>5.  ottelu</t>
  </si>
  <si>
    <t>26.05. 1985  Manse PP - Kiri  13-4</t>
  </si>
  <si>
    <t xml:space="preserve">  17 v   1 kk   2 pv</t>
  </si>
  <si>
    <t>6.  ottelu</t>
  </si>
  <si>
    <t>02.06. 1985  Tahko - Manse PP  10-12</t>
  </si>
  <si>
    <t xml:space="preserve">  17 v   1 kk 11 pv</t>
  </si>
  <si>
    <t>14.  ottelu</t>
  </si>
  <si>
    <t>01.08. 1985  RPL - Manse PP  7-20</t>
  </si>
  <si>
    <t xml:space="preserve">  17 v   3 kk 10 pv</t>
  </si>
  <si>
    <t>08.07. 1984  Manse PP - IPV  24-4</t>
  </si>
  <si>
    <t xml:space="preserve">  16 v   2 kk 16 pv</t>
  </si>
  <si>
    <t xml:space="preserve"> ITÄ - LÄNSI - KORTTI</t>
  </si>
  <si>
    <t>B-TYTÖT</t>
  </si>
  <si>
    <t xml:space="preserve">  Itä - Länsi, tulos</t>
  </si>
  <si>
    <t>s</t>
  </si>
  <si>
    <t xml:space="preserve"> LIITTO - LEHDISTÖ - KORTTI</t>
  </si>
  <si>
    <t>NAISET</t>
  </si>
  <si>
    <t xml:space="preserve">  Tulos</t>
  </si>
  <si>
    <t xml:space="preserve">  KL-%</t>
  </si>
  <si>
    <t>Lehdistö</t>
  </si>
  <si>
    <t>jok</t>
  </si>
  <si>
    <t>01.07. 1984  Vähäkyrö</t>
  </si>
  <si>
    <t xml:space="preserve">  4-3</t>
  </si>
  <si>
    <t>29.06. 1986  Viinijärvi</t>
  </si>
  <si>
    <t xml:space="preserve">Kosti Parviainen </t>
  </si>
  <si>
    <t>19.06. 1988  Vähäkyrö</t>
  </si>
  <si>
    <t>11-1</t>
  </si>
  <si>
    <t xml:space="preserve">Ali Lindström </t>
  </si>
  <si>
    <t>19 v  3 kk  17 pv</t>
  </si>
  <si>
    <t>18 v  2 kk  9 pv</t>
  </si>
  <si>
    <t>0/2</t>
  </si>
  <si>
    <t>0/1</t>
  </si>
  <si>
    <t>1/2</t>
  </si>
  <si>
    <t>3/5</t>
  </si>
  <si>
    <t>1/1</t>
  </si>
  <si>
    <t>4/7</t>
  </si>
  <si>
    <t>2/3</t>
  </si>
  <si>
    <t>vai</t>
  </si>
  <si>
    <t>0/0</t>
  </si>
  <si>
    <t>1v</t>
  </si>
  <si>
    <t>2/4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</si>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</sst>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8" fillId="7" borderId="1" xfId="0" applyFont="1" applyFill="1" applyBorder="1"/>
    <xf numFmtId="0" fontId="1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65" fontId="1" fillId="9" borderId="2" xfId="0" quotePrefix="1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1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9" customWidth="1"/>
    <col min="19" max="19" width="5.7109375" style="68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12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34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1984</v>
      </c>
      <c r="C4" s="26" t="s">
        <v>37</v>
      </c>
      <c r="D4" s="27" t="s">
        <v>36</v>
      </c>
      <c r="E4" s="26">
        <v>2</v>
      </c>
      <c r="F4" s="26">
        <v>0</v>
      </c>
      <c r="G4" s="26">
        <v>0</v>
      </c>
      <c r="H4" s="26">
        <v>0</v>
      </c>
      <c r="I4" s="26">
        <v>1</v>
      </c>
      <c r="J4" s="26">
        <v>0</v>
      </c>
      <c r="K4" s="26">
        <v>1</v>
      </c>
      <c r="L4" s="26">
        <v>0</v>
      </c>
      <c r="M4" s="26">
        <v>0</v>
      </c>
      <c r="N4" s="130">
        <v>0.33333333333333331</v>
      </c>
      <c r="O4" s="24">
        <f t="shared" ref="O4:O5" si="0">PRODUCT(I4/N4)</f>
        <v>3</v>
      </c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1985</v>
      </c>
      <c r="C5" s="26" t="s">
        <v>38</v>
      </c>
      <c r="D5" s="27" t="s">
        <v>36</v>
      </c>
      <c r="E5" s="26">
        <v>17</v>
      </c>
      <c r="F5" s="26">
        <v>3</v>
      </c>
      <c r="G5" s="26">
        <v>18</v>
      </c>
      <c r="H5" s="26">
        <v>9</v>
      </c>
      <c r="I5" s="26">
        <v>70</v>
      </c>
      <c r="J5" s="26">
        <v>16</v>
      </c>
      <c r="K5" s="26">
        <v>15</v>
      </c>
      <c r="L5" s="26">
        <v>18</v>
      </c>
      <c r="M5" s="26">
        <v>21</v>
      </c>
      <c r="N5" s="130">
        <v>0.50359712230215825</v>
      </c>
      <c r="O5" s="24">
        <f t="shared" si="0"/>
        <v>139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>
        <v>1</v>
      </c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1986</v>
      </c>
      <c r="C6" s="26" t="s">
        <v>39</v>
      </c>
      <c r="D6" s="27" t="s">
        <v>36</v>
      </c>
      <c r="E6" s="26">
        <v>18</v>
      </c>
      <c r="F6" s="26">
        <v>5</v>
      </c>
      <c r="G6" s="26">
        <v>19</v>
      </c>
      <c r="H6" s="26">
        <v>26</v>
      </c>
      <c r="I6" s="26">
        <v>86</v>
      </c>
      <c r="J6" s="26">
        <v>23</v>
      </c>
      <c r="K6" s="26">
        <v>18</v>
      </c>
      <c r="L6" s="26">
        <v>21</v>
      </c>
      <c r="M6" s="26">
        <v>24</v>
      </c>
      <c r="N6" s="60" t="s">
        <v>43</v>
      </c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>
        <v>1</v>
      </c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1987</v>
      </c>
      <c r="C7" s="26" t="s">
        <v>40</v>
      </c>
      <c r="D7" s="27" t="s">
        <v>36</v>
      </c>
      <c r="E7" s="26">
        <v>17</v>
      </c>
      <c r="F7" s="26">
        <v>2</v>
      </c>
      <c r="G7" s="26">
        <v>24</v>
      </c>
      <c r="H7" s="26">
        <v>11</v>
      </c>
      <c r="I7" s="26">
        <v>80</v>
      </c>
      <c r="J7" s="26">
        <v>11</v>
      </c>
      <c r="K7" s="26">
        <v>14</v>
      </c>
      <c r="L7" s="26">
        <v>29</v>
      </c>
      <c r="M7" s="26">
        <v>26</v>
      </c>
      <c r="N7" s="60" t="s">
        <v>43</v>
      </c>
      <c r="O7" s="24">
        <v>0</v>
      </c>
      <c r="P7" s="18" t="s">
        <v>39</v>
      </c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1988</v>
      </c>
      <c r="C8" s="26" t="s">
        <v>41</v>
      </c>
      <c r="D8" s="27" t="s">
        <v>36</v>
      </c>
      <c r="E8" s="26">
        <v>18</v>
      </c>
      <c r="F8" s="26">
        <v>0</v>
      </c>
      <c r="G8" s="26">
        <v>17</v>
      </c>
      <c r="H8" s="26">
        <v>19</v>
      </c>
      <c r="I8" s="26">
        <v>94</v>
      </c>
      <c r="J8" s="26">
        <v>20</v>
      </c>
      <c r="K8" s="26">
        <v>25</v>
      </c>
      <c r="L8" s="26">
        <v>32</v>
      </c>
      <c r="M8" s="26">
        <v>17</v>
      </c>
      <c r="N8" s="60" t="s">
        <v>43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1989</v>
      </c>
      <c r="C9" s="26" t="s">
        <v>42</v>
      </c>
      <c r="D9" s="27" t="s">
        <v>36</v>
      </c>
      <c r="E9" s="26">
        <v>18</v>
      </c>
      <c r="F9" s="26">
        <v>0</v>
      </c>
      <c r="G9" s="26">
        <v>8</v>
      </c>
      <c r="H9" s="26">
        <v>12</v>
      </c>
      <c r="I9" s="26">
        <v>77</v>
      </c>
      <c r="J9" s="26">
        <v>18</v>
      </c>
      <c r="K9" s="26">
        <v>33</v>
      </c>
      <c r="L9" s="26">
        <v>18</v>
      </c>
      <c r="M9" s="26">
        <v>8</v>
      </c>
      <c r="N9" s="60" t="s">
        <v>43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>
        <v>2</v>
      </c>
      <c r="AA9" s="29">
        <v>1</v>
      </c>
      <c r="AB9" s="29">
        <v>2</v>
      </c>
      <c r="AC9" s="29">
        <v>7</v>
      </c>
      <c r="AD9" s="29">
        <v>15</v>
      </c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1">
        <v>1990</v>
      </c>
      <c r="C10" s="61"/>
      <c r="D10" s="62" t="s">
        <v>47</v>
      </c>
      <c r="E10" s="61"/>
      <c r="F10" s="64" t="s">
        <v>53</v>
      </c>
      <c r="G10" s="66"/>
      <c r="H10" s="65"/>
      <c r="I10" s="61"/>
      <c r="J10" s="61"/>
      <c r="K10" s="61"/>
      <c r="L10" s="61"/>
      <c r="M10" s="61"/>
      <c r="N10" s="63"/>
      <c r="O10" s="24">
        <v>0</v>
      </c>
      <c r="P10" s="18"/>
      <c r="Q10" s="18"/>
      <c r="R10" s="18"/>
      <c r="S10" s="18"/>
      <c r="T10" s="24" t="e">
        <f t="shared" ref="T10:T15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1991</v>
      </c>
      <c r="C11" s="26" t="s">
        <v>37</v>
      </c>
      <c r="D11" s="27" t="s">
        <v>35</v>
      </c>
      <c r="E11" s="26">
        <v>21</v>
      </c>
      <c r="F11" s="26">
        <v>0</v>
      </c>
      <c r="G11" s="26">
        <v>19</v>
      </c>
      <c r="H11" s="26">
        <v>9</v>
      </c>
      <c r="I11" s="26">
        <v>60</v>
      </c>
      <c r="J11" s="26">
        <v>11</v>
      </c>
      <c r="K11" s="26">
        <v>11</v>
      </c>
      <c r="L11" s="26">
        <v>19</v>
      </c>
      <c r="M11" s="26">
        <v>19</v>
      </c>
      <c r="N11" s="28">
        <v>0.5</v>
      </c>
      <c r="O11" s="24">
        <v>120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1992</v>
      </c>
      <c r="C12" s="26" t="s">
        <v>41</v>
      </c>
      <c r="D12" s="27" t="s">
        <v>35</v>
      </c>
      <c r="E12" s="26">
        <v>12</v>
      </c>
      <c r="F12" s="26">
        <v>3</v>
      </c>
      <c r="G12" s="26">
        <v>14</v>
      </c>
      <c r="H12" s="26">
        <v>16</v>
      </c>
      <c r="I12" s="26">
        <v>42</v>
      </c>
      <c r="J12" s="26">
        <v>6</v>
      </c>
      <c r="K12" s="26">
        <v>11</v>
      </c>
      <c r="L12" s="26">
        <v>8</v>
      </c>
      <c r="M12" s="26">
        <v>17</v>
      </c>
      <c r="N12" s="28">
        <v>0.48799999999999999</v>
      </c>
      <c r="O12" s="24">
        <v>86.06557377049181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1993</v>
      </c>
      <c r="C13" s="26"/>
      <c r="D13" s="27"/>
      <c r="E13" s="26"/>
      <c r="F13" s="26"/>
      <c r="G13" s="26"/>
      <c r="H13" s="26"/>
      <c r="I13" s="26"/>
      <c r="J13" s="26"/>
      <c r="K13" s="26"/>
      <c r="L13" s="26"/>
      <c r="M13" s="26"/>
      <c r="N13" s="28"/>
      <c r="O13" s="24">
        <v>0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1994</v>
      </c>
      <c r="C14" s="26" t="s">
        <v>39</v>
      </c>
      <c r="D14" s="27" t="s">
        <v>35</v>
      </c>
      <c r="E14" s="26">
        <v>20</v>
      </c>
      <c r="F14" s="26">
        <v>1</v>
      </c>
      <c r="G14" s="26">
        <v>9</v>
      </c>
      <c r="H14" s="26">
        <v>4</v>
      </c>
      <c r="I14" s="26">
        <v>44</v>
      </c>
      <c r="J14" s="26">
        <v>13</v>
      </c>
      <c r="K14" s="26">
        <v>10</v>
      </c>
      <c r="L14" s="26">
        <v>11</v>
      </c>
      <c r="M14" s="26">
        <v>10</v>
      </c>
      <c r="N14" s="28">
        <v>0.433</v>
      </c>
      <c r="O14" s="24">
        <v>101.61662817551964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>SUM(E4:E14)</f>
        <v>143</v>
      </c>
      <c r="F15" s="18">
        <f>SUM(F4:F14)</f>
        <v>14</v>
      </c>
      <c r="G15" s="18">
        <f>SUM(G4:G14)</f>
        <v>128</v>
      </c>
      <c r="H15" s="18">
        <f>SUM(H4:H14)</f>
        <v>106</v>
      </c>
      <c r="I15" s="18">
        <v>554</v>
      </c>
      <c r="J15" s="18">
        <f>SUM(J4:J14)</f>
        <v>118</v>
      </c>
      <c r="K15" s="18">
        <f>SUM(K4:K14)</f>
        <v>138</v>
      </c>
      <c r="L15" s="18">
        <f>SUM(L4:L14)</f>
        <v>156</v>
      </c>
      <c r="M15" s="18">
        <f>SUM(M4:M14)</f>
        <v>142</v>
      </c>
      <c r="N15" s="30">
        <f>PRODUCT(217/O15)</f>
        <v>0.4825630168615232</v>
      </c>
      <c r="O15" s="31">
        <f>SUM(O4:O14)</f>
        <v>449.68220194601145</v>
      </c>
      <c r="P15" s="18"/>
      <c r="Q15" s="18"/>
      <c r="R15" s="18"/>
      <c r="S15" s="18"/>
      <c r="T15" s="24" t="e">
        <f t="shared" si="1"/>
        <v>#DIV/0!</v>
      </c>
      <c r="U15" s="18">
        <f t="shared" ref="U15:AJ15" si="2">SUM(U4:U14)</f>
        <v>0</v>
      </c>
      <c r="V15" s="18">
        <f t="shared" si="2"/>
        <v>0</v>
      </c>
      <c r="W15" s="18">
        <f t="shared" si="2"/>
        <v>0</v>
      </c>
      <c r="X15" s="18">
        <f t="shared" si="2"/>
        <v>0</v>
      </c>
      <c r="Y15" s="18">
        <f t="shared" si="2"/>
        <v>0</v>
      </c>
      <c r="Z15" s="18">
        <f t="shared" si="2"/>
        <v>2</v>
      </c>
      <c r="AA15" s="18">
        <f t="shared" si="2"/>
        <v>1</v>
      </c>
      <c r="AB15" s="18">
        <f t="shared" si="2"/>
        <v>2</v>
      </c>
      <c r="AC15" s="18">
        <f t="shared" si="2"/>
        <v>7</v>
      </c>
      <c r="AD15" s="18">
        <f t="shared" si="2"/>
        <v>15</v>
      </c>
      <c r="AE15" s="18">
        <f t="shared" si="2"/>
        <v>2</v>
      </c>
      <c r="AF15" s="18">
        <f t="shared" si="2"/>
        <v>2</v>
      </c>
      <c r="AG15" s="18">
        <f t="shared" si="2"/>
        <v>0</v>
      </c>
      <c r="AH15" s="18">
        <f t="shared" si="2"/>
        <v>2</v>
      </c>
      <c r="AI15" s="18">
        <f t="shared" si="2"/>
        <v>0</v>
      </c>
      <c r="AJ15" s="18">
        <f t="shared" si="2"/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7" t="s">
        <v>2</v>
      </c>
      <c r="C16" s="32"/>
      <c r="D16" s="33">
        <f>SUM(F15:H15)+((I15-F15-G15)/3)+(E15/3)+(AE15*25)+(AF15*25)+(AG15*15)+(AH15*25)+(AI15*20)+(AJ15*15)-25</f>
        <v>573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1"/>
      <c r="R17" s="1"/>
      <c r="S17" s="1"/>
      <c r="T17" s="1"/>
      <c r="U17" s="1"/>
      <c r="V17" s="3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32</v>
      </c>
      <c r="O18" s="37"/>
      <c r="P18" s="39" t="s">
        <v>50</v>
      </c>
      <c r="Q18" s="12"/>
      <c r="R18" s="12"/>
      <c r="S18" s="70"/>
      <c r="T18" s="70"/>
      <c r="U18" s="70"/>
      <c r="V18" s="70"/>
      <c r="W18" s="70"/>
      <c r="X18" s="12"/>
      <c r="Y18" s="12"/>
      <c r="Z18" s="12"/>
      <c r="AA18" s="12"/>
      <c r="AB18" s="12"/>
      <c r="AC18" s="12"/>
      <c r="AD18" s="12"/>
      <c r="AE18" s="11"/>
      <c r="AF18" s="12"/>
      <c r="AG18" s="12"/>
      <c r="AH18" s="12"/>
      <c r="AI18" s="12"/>
      <c r="AJ18" s="7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17</v>
      </c>
      <c r="C19" s="12"/>
      <c r="D19" s="40"/>
      <c r="E19" s="26">
        <f>PRODUCT(E15)</f>
        <v>143</v>
      </c>
      <c r="F19" s="26">
        <f>PRODUCT(F15)</f>
        <v>14</v>
      </c>
      <c r="G19" s="26">
        <f>PRODUCT(G15)</f>
        <v>128</v>
      </c>
      <c r="H19" s="26">
        <f>PRODUCT(H15)</f>
        <v>106</v>
      </c>
      <c r="I19" s="26">
        <f>PRODUCT(I15)</f>
        <v>554</v>
      </c>
      <c r="J19" s="1"/>
      <c r="K19" s="41">
        <f>PRODUCT((F19+G19)/E19)</f>
        <v>0.99300699300699302</v>
      </c>
      <c r="L19" s="41">
        <f>PRODUCT(H19/E19)</f>
        <v>0.74125874125874125</v>
      </c>
      <c r="M19" s="41">
        <f>PRODUCT(I19/E19)</f>
        <v>3.8741258741258742</v>
      </c>
      <c r="N19" s="28">
        <f>PRODUCT(N15)</f>
        <v>0.4825630168615232</v>
      </c>
      <c r="O19" s="37"/>
      <c r="P19" s="72" t="s">
        <v>51</v>
      </c>
      <c r="Q19" s="73"/>
      <c r="R19" s="74" t="s">
        <v>86</v>
      </c>
      <c r="S19" s="74"/>
      <c r="T19" s="74"/>
      <c r="U19" s="74"/>
      <c r="V19" s="74"/>
      <c r="W19" s="74"/>
      <c r="X19" s="74"/>
      <c r="Y19" s="74"/>
      <c r="Z19" s="74"/>
      <c r="AA19" s="75" t="s">
        <v>76</v>
      </c>
      <c r="AB19" s="74"/>
      <c r="AC19" s="74" t="s">
        <v>87</v>
      </c>
      <c r="AD19" s="131"/>
      <c r="AE19" s="74"/>
      <c r="AF19" s="75"/>
      <c r="AG19" s="75"/>
      <c r="AH19" s="75"/>
      <c r="AI19" s="75"/>
      <c r="AJ19" s="7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2" t="s">
        <v>18</v>
      </c>
      <c r="C20" s="43"/>
      <c r="D20" s="44"/>
      <c r="E20" s="26"/>
      <c r="F20" s="26"/>
      <c r="G20" s="26"/>
      <c r="H20" s="26"/>
      <c r="I20" s="26"/>
      <c r="J20" s="1"/>
      <c r="K20" s="41"/>
      <c r="L20" s="41"/>
      <c r="M20" s="41"/>
      <c r="N20" s="28"/>
      <c r="O20" s="37"/>
      <c r="P20" s="77" t="s">
        <v>118</v>
      </c>
      <c r="Q20" s="78"/>
      <c r="R20" s="79" t="s">
        <v>81</v>
      </c>
      <c r="S20" s="79"/>
      <c r="T20" s="79"/>
      <c r="U20" s="79"/>
      <c r="V20" s="79"/>
      <c r="W20" s="79"/>
      <c r="X20" s="79"/>
      <c r="Y20" s="79"/>
      <c r="Z20" s="79"/>
      <c r="AA20" s="80" t="s">
        <v>80</v>
      </c>
      <c r="AB20" s="79"/>
      <c r="AC20" s="79" t="s">
        <v>82</v>
      </c>
      <c r="AD20" s="132"/>
      <c r="AE20" s="79"/>
      <c r="AF20" s="80"/>
      <c r="AG20" s="80"/>
      <c r="AH20" s="80"/>
      <c r="AI20" s="80"/>
      <c r="AJ20" s="8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19</v>
      </c>
      <c r="C21" s="46"/>
      <c r="D21" s="47"/>
      <c r="E21" s="29">
        <f>PRODUCT(Z15)</f>
        <v>2</v>
      </c>
      <c r="F21" s="29">
        <f t="shared" ref="F21:I21" si="3">PRODUCT(AA15)</f>
        <v>1</v>
      </c>
      <c r="G21" s="29">
        <f t="shared" si="3"/>
        <v>2</v>
      </c>
      <c r="H21" s="29">
        <f t="shared" si="3"/>
        <v>7</v>
      </c>
      <c r="I21" s="29">
        <f t="shared" si="3"/>
        <v>15</v>
      </c>
      <c r="J21" s="1"/>
      <c r="K21" s="48">
        <f>PRODUCT((F21+G21)/E21)</f>
        <v>1.5</v>
      </c>
      <c r="L21" s="48">
        <f>PRODUCT(H21/E21)</f>
        <v>3.5</v>
      </c>
      <c r="M21" s="48">
        <f>PRODUCT(I21/E21)</f>
        <v>7.5</v>
      </c>
      <c r="N21" s="49"/>
      <c r="O21" s="37"/>
      <c r="P21" s="77" t="s">
        <v>119</v>
      </c>
      <c r="Q21" s="78"/>
      <c r="R21" s="79" t="s">
        <v>78</v>
      </c>
      <c r="S21" s="79"/>
      <c r="T21" s="79"/>
      <c r="U21" s="79"/>
      <c r="V21" s="79"/>
      <c r="W21" s="79"/>
      <c r="X21" s="79"/>
      <c r="Y21" s="79"/>
      <c r="Z21" s="79"/>
      <c r="AA21" s="80" t="s">
        <v>77</v>
      </c>
      <c r="AB21" s="79"/>
      <c r="AC21" s="79" t="s">
        <v>79</v>
      </c>
      <c r="AD21" s="132"/>
      <c r="AE21" s="79"/>
      <c r="AF21" s="80"/>
      <c r="AG21" s="80"/>
      <c r="AH21" s="80"/>
      <c r="AI21" s="80"/>
      <c r="AJ21" s="8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0" t="s">
        <v>20</v>
      </c>
      <c r="C22" s="51"/>
      <c r="D22" s="52"/>
      <c r="E22" s="18">
        <f>SUM(E19:E21)</f>
        <v>145</v>
      </c>
      <c r="F22" s="18">
        <f>SUM(F19:F21)</f>
        <v>15</v>
      </c>
      <c r="G22" s="18">
        <f>SUM(G19:G21)</f>
        <v>130</v>
      </c>
      <c r="H22" s="18">
        <f>SUM(H19:H21)</f>
        <v>113</v>
      </c>
      <c r="I22" s="18">
        <f>SUM(I19:I21)</f>
        <v>569</v>
      </c>
      <c r="J22" s="1"/>
      <c r="K22" s="53">
        <f>PRODUCT((F22+G22)/E22)</f>
        <v>1</v>
      </c>
      <c r="L22" s="53">
        <f>PRODUCT(H22/E22)</f>
        <v>0.77931034482758621</v>
      </c>
      <c r="M22" s="53">
        <f>PRODUCT(I22/E22)</f>
        <v>3.9241379310344828</v>
      </c>
      <c r="N22" s="30"/>
      <c r="O22" s="37"/>
      <c r="P22" s="82" t="s">
        <v>52</v>
      </c>
      <c r="Q22" s="83"/>
      <c r="R22" s="84" t="s">
        <v>84</v>
      </c>
      <c r="S22" s="84"/>
      <c r="T22" s="84"/>
      <c r="U22" s="84"/>
      <c r="V22" s="84"/>
      <c r="W22" s="84"/>
      <c r="X22" s="84"/>
      <c r="Y22" s="84"/>
      <c r="Z22" s="84"/>
      <c r="AA22" s="85" t="s">
        <v>83</v>
      </c>
      <c r="AB22" s="84"/>
      <c r="AC22" s="84" t="s">
        <v>85</v>
      </c>
      <c r="AD22" s="133"/>
      <c r="AE22" s="84"/>
      <c r="AF22" s="85"/>
      <c r="AG22" s="85"/>
      <c r="AH22" s="85"/>
      <c r="AI22" s="85"/>
      <c r="AJ22" s="8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37"/>
      <c r="P23" s="1"/>
      <c r="Q23" s="1"/>
      <c r="R23" s="1"/>
      <c r="S23" s="1"/>
      <c r="T23" s="1"/>
      <c r="U23" s="1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 t="s">
        <v>33</v>
      </c>
      <c r="C24" s="1"/>
      <c r="D24" s="1" t="s">
        <v>45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37"/>
      <c r="P24" s="1"/>
      <c r="Q24" s="1"/>
      <c r="R24" s="1"/>
      <c r="S24" s="1"/>
      <c r="T24" s="1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 t="s">
        <v>48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37"/>
      <c r="P25" s="1"/>
      <c r="Q25" s="1"/>
      <c r="R25" s="1"/>
      <c r="S25" s="1"/>
      <c r="T25" s="1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 t="s">
        <v>46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37"/>
      <c r="P26" s="1"/>
      <c r="Q26" s="1"/>
      <c r="R26" s="1"/>
      <c r="S26" s="1"/>
      <c r="T26" s="1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37"/>
      <c r="W27" s="1"/>
      <c r="X27" s="1"/>
      <c r="Y27" s="24"/>
      <c r="Z27" s="24"/>
      <c r="AA27" s="5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37"/>
      <c r="W28" s="1"/>
      <c r="X28" s="1"/>
      <c r="Y28" s="24"/>
      <c r="Z28" s="24"/>
      <c r="AA28" s="5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6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37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37"/>
      <c r="W30" s="1"/>
      <c r="X30" s="1"/>
      <c r="Y30" s="24"/>
      <c r="Z30" s="24"/>
      <c r="AA30" s="5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37"/>
      <c r="W31" s="1"/>
      <c r="X31" s="1"/>
      <c r="Y31" s="24"/>
      <c r="Z31" s="24"/>
      <c r="AA31" s="54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24"/>
      <c r="T32" s="24"/>
      <c r="U32" s="1"/>
      <c r="V32" s="37"/>
      <c r="W32" s="1"/>
      <c r="X32" s="1"/>
      <c r="Y32" s="24"/>
      <c r="Z32" s="24"/>
      <c r="AA32" s="54"/>
      <c r="AB32" s="1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54"/>
      <c r="AB33" s="1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5"/>
      <c r="N35" s="34"/>
      <c r="O35" s="24"/>
      <c r="P35" s="24"/>
      <c r="Q35" s="24"/>
      <c r="R35" s="24"/>
      <c r="S35" s="24"/>
      <c r="T35" s="24"/>
      <c r="U35" s="1"/>
      <c r="V35" s="37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24"/>
      <c r="Q36" s="24"/>
      <c r="R36" s="24"/>
      <c r="S36" s="24"/>
      <c r="T36" s="24"/>
      <c r="U36" s="1"/>
      <c r="V36" s="37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4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56"/>
      <c r="AM37" s="56"/>
      <c r="AN37" s="56"/>
      <c r="AO37" s="56"/>
      <c r="AP37" s="5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4"/>
      <c r="AB38" s="1"/>
      <c r="AC38" s="24"/>
      <c r="AD38" s="24"/>
      <c r="AE38" s="24"/>
      <c r="AF38" s="24"/>
      <c r="AG38" s="24"/>
      <c r="AH38" s="24"/>
      <c r="AI38" s="24"/>
      <c r="AJ38" s="24"/>
      <c r="AK38" s="8"/>
      <c r="AL38" s="56"/>
      <c r="AM38" s="56"/>
      <c r="AN38" s="56"/>
      <c r="AO38" s="56"/>
      <c r="AP38" s="56"/>
    </row>
    <row r="39" spans="1:42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4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1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57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5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3" style="119" customWidth="1"/>
    <col min="3" max="3" width="17.5703125" style="68" customWidth="1"/>
    <col min="4" max="4" width="10.5703125" style="120" customWidth="1"/>
    <col min="5" max="5" width="11.7109375" style="120" customWidth="1"/>
    <col min="6" max="6" width="0.7109375" style="36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158" customWidth="1"/>
    <col min="22" max="22" width="11" style="68" customWidth="1"/>
    <col min="23" max="23" width="24.140625" style="120" customWidth="1"/>
    <col min="24" max="24" width="9.42578125" style="68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4" t="s">
        <v>88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49"/>
      <c r="R1" s="149"/>
      <c r="S1" s="149"/>
      <c r="T1" s="149"/>
      <c r="U1" s="149"/>
      <c r="V1" s="87"/>
      <c r="W1" s="88"/>
      <c r="X1" s="65"/>
      <c r="Y1" s="89"/>
      <c r="Z1" s="89"/>
      <c r="AA1" s="89"/>
      <c r="AB1" s="89"/>
      <c r="AC1" s="89"/>
      <c r="AD1" s="89"/>
    </row>
    <row r="2" spans="1:32" x14ac:dyDescent="0.25">
      <c r="A2" s="8"/>
      <c r="B2" s="10" t="s">
        <v>34</v>
      </c>
      <c r="C2" s="4" t="s">
        <v>44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50"/>
      <c r="R2" s="150"/>
      <c r="S2" s="150"/>
      <c r="T2" s="150"/>
      <c r="U2" s="150"/>
      <c r="V2" s="11"/>
      <c r="W2" s="90"/>
      <c r="X2" s="71"/>
      <c r="Y2" s="89"/>
      <c r="Z2" s="89"/>
      <c r="AA2" s="89"/>
      <c r="AB2" s="89"/>
      <c r="AC2" s="89"/>
      <c r="AD2" s="89"/>
    </row>
    <row r="3" spans="1:32" x14ac:dyDescent="0.25">
      <c r="A3" s="8"/>
      <c r="B3" s="92" t="s">
        <v>93</v>
      </c>
      <c r="C3" s="22" t="s">
        <v>54</v>
      </c>
      <c r="D3" s="93" t="s">
        <v>55</v>
      </c>
      <c r="E3" s="94" t="s">
        <v>1</v>
      </c>
      <c r="F3" s="24"/>
      <c r="G3" s="95" t="s">
        <v>56</v>
      </c>
      <c r="H3" s="96" t="s">
        <v>57</v>
      </c>
      <c r="I3" s="96" t="s">
        <v>30</v>
      </c>
      <c r="J3" s="17" t="s">
        <v>58</v>
      </c>
      <c r="K3" s="97" t="s">
        <v>59</v>
      </c>
      <c r="L3" s="97" t="s">
        <v>60</v>
      </c>
      <c r="M3" s="95" t="s">
        <v>61</v>
      </c>
      <c r="N3" s="95" t="s">
        <v>29</v>
      </c>
      <c r="O3" s="96" t="s">
        <v>62</v>
      </c>
      <c r="P3" s="95" t="s">
        <v>57</v>
      </c>
      <c r="Q3" s="151" t="s">
        <v>3</v>
      </c>
      <c r="R3" s="151">
        <v>1</v>
      </c>
      <c r="S3" s="151">
        <v>2</v>
      </c>
      <c r="T3" s="151">
        <v>3</v>
      </c>
      <c r="U3" s="151" t="s">
        <v>63</v>
      </c>
      <c r="V3" s="17" t="s">
        <v>21</v>
      </c>
      <c r="W3" s="16" t="s">
        <v>64</v>
      </c>
      <c r="X3" s="16" t="s">
        <v>65</v>
      </c>
      <c r="Y3" s="89"/>
      <c r="Z3" s="89"/>
      <c r="AA3" s="89"/>
      <c r="AB3" s="89"/>
      <c r="AC3" s="89"/>
      <c r="AD3" s="89"/>
    </row>
    <row r="4" spans="1:32" x14ac:dyDescent="0.25">
      <c r="A4" s="8"/>
      <c r="B4" s="147" t="s">
        <v>67</v>
      </c>
      <c r="C4" s="122" t="s">
        <v>68</v>
      </c>
      <c r="D4" s="123" t="s">
        <v>69</v>
      </c>
      <c r="E4" s="124" t="s">
        <v>36</v>
      </c>
      <c r="F4" s="148"/>
      <c r="G4" s="125"/>
      <c r="H4" s="126"/>
      <c r="I4" s="125">
        <v>1</v>
      </c>
      <c r="J4" s="127"/>
      <c r="K4" s="127" t="s">
        <v>97</v>
      </c>
      <c r="L4" s="127"/>
      <c r="M4" s="127">
        <v>1</v>
      </c>
      <c r="N4" s="125"/>
      <c r="O4" s="126"/>
      <c r="P4" s="125"/>
      <c r="Q4" s="144" t="s">
        <v>109</v>
      </c>
      <c r="R4" s="144"/>
      <c r="S4" s="144"/>
      <c r="T4" s="144" t="s">
        <v>109</v>
      </c>
      <c r="U4" s="144"/>
      <c r="V4" s="128">
        <v>0.5</v>
      </c>
      <c r="W4" s="122" t="s">
        <v>70</v>
      </c>
      <c r="X4" s="129" t="s">
        <v>71</v>
      </c>
      <c r="Y4" s="89"/>
      <c r="Z4" s="89"/>
      <c r="AA4" s="89"/>
      <c r="AB4" s="89"/>
      <c r="AC4" s="89"/>
      <c r="AD4" s="89"/>
    </row>
    <row r="5" spans="1:32" x14ac:dyDescent="0.25">
      <c r="A5" s="23"/>
      <c r="B5" s="147" t="s">
        <v>75</v>
      </c>
      <c r="C5" s="122" t="s">
        <v>72</v>
      </c>
      <c r="D5" s="123" t="s">
        <v>69</v>
      </c>
      <c r="E5" s="124" t="s">
        <v>36</v>
      </c>
      <c r="F5" s="148"/>
      <c r="G5" s="125">
        <v>1</v>
      </c>
      <c r="H5" s="126"/>
      <c r="I5" s="125"/>
      <c r="J5" s="127"/>
      <c r="K5" s="127" t="s">
        <v>97</v>
      </c>
      <c r="L5" s="127"/>
      <c r="M5" s="127">
        <v>1</v>
      </c>
      <c r="N5" s="125"/>
      <c r="O5" s="126">
        <v>1</v>
      </c>
      <c r="P5" s="125"/>
      <c r="Q5" s="144" t="s">
        <v>110</v>
      </c>
      <c r="R5" s="144" t="s">
        <v>109</v>
      </c>
      <c r="S5" s="144"/>
      <c r="T5" s="144" t="s">
        <v>111</v>
      </c>
      <c r="U5" s="144" t="s">
        <v>109</v>
      </c>
      <c r="V5" s="128">
        <v>0.6</v>
      </c>
      <c r="W5" s="122" t="s">
        <v>73</v>
      </c>
      <c r="X5" s="129" t="s">
        <v>74</v>
      </c>
      <c r="Y5" s="89"/>
      <c r="Z5" s="89"/>
      <c r="AA5" s="89"/>
      <c r="AB5" s="89"/>
      <c r="AC5" s="89"/>
      <c r="AD5" s="89"/>
    </row>
    <row r="6" spans="1:32" x14ac:dyDescent="0.25">
      <c r="A6" s="23"/>
      <c r="B6" s="22" t="s">
        <v>9</v>
      </c>
      <c r="C6" s="17"/>
      <c r="D6" s="16"/>
      <c r="E6" s="98"/>
      <c r="F6" s="99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O6" si="0">SUM(M4:M5)</f>
        <v>2</v>
      </c>
      <c r="N6" s="18"/>
      <c r="O6" s="18">
        <f t="shared" si="0"/>
        <v>1</v>
      </c>
      <c r="P6" s="18"/>
      <c r="Q6" s="101" t="s">
        <v>112</v>
      </c>
      <c r="R6" s="101" t="s">
        <v>109</v>
      </c>
      <c r="S6" s="101"/>
      <c r="T6" s="101" t="s">
        <v>113</v>
      </c>
      <c r="U6" s="101" t="s">
        <v>109</v>
      </c>
      <c r="V6" s="30">
        <v>0.57099999999999995</v>
      </c>
      <c r="W6" s="100"/>
      <c r="X6" s="101"/>
      <c r="Y6" s="89"/>
      <c r="Z6" s="89"/>
      <c r="AA6" s="89"/>
      <c r="AB6" s="89"/>
      <c r="AC6" s="89"/>
      <c r="AD6" s="89"/>
    </row>
    <row r="7" spans="1:32" x14ac:dyDescent="0.25">
      <c r="A7" s="23"/>
      <c r="B7" s="102" t="s">
        <v>66</v>
      </c>
      <c r="C7" s="103" t="s">
        <v>105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52"/>
      <c r="R7" s="152"/>
      <c r="S7" s="152"/>
      <c r="T7" s="152"/>
      <c r="U7" s="152"/>
      <c r="V7" s="107"/>
      <c r="W7" s="104"/>
      <c r="X7" s="109"/>
      <c r="Y7" s="89"/>
      <c r="Z7" s="89"/>
      <c r="AA7" s="89"/>
      <c r="AB7" s="89"/>
      <c r="AC7" s="89"/>
      <c r="AD7" s="89"/>
    </row>
    <row r="8" spans="1:32" x14ac:dyDescent="0.25">
      <c r="A8" s="23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53"/>
      <c r="R8" s="153"/>
      <c r="S8" s="153"/>
      <c r="T8" s="153"/>
      <c r="U8" s="153"/>
      <c r="V8" s="114"/>
      <c r="W8" s="114"/>
      <c r="X8" s="115"/>
      <c r="Y8" s="89"/>
      <c r="Z8" s="89"/>
      <c r="AA8" s="89"/>
      <c r="AB8" s="89"/>
      <c r="AC8" s="89"/>
      <c r="AD8" s="89"/>
    </row>
    <row r="9" spans="1:32" x14ac:dyDescent="0.25">
      <c r="A9" s="8"/>
      <c r="B9" s="92" t="s">
        <v>89</v>
      </c>
      <c r="C9" s="22" t="s">
        <v>90</v>
      </c>
      <c r="D9" s="93" t="s">
        <v>55</v>
      </c>
      <c r="E9" s="94" t="s">
        <v>1</v>
      </c>
      <c r="F9" s="24"/>
      <c r="G9" s="95" t="s">
        <v>56</v>
      </c>
      <c r="H9" s="96" t="s">
        <v>57</v>
      </c>
      <c r="I9" s="96" t="s">
        <v>30</v>
      </c>
      <c r="J9" s="17" t="s">
        <v>58</v>
      </c>
      <c r="K9" s="97" t="s">
        <v>59</v>
      </c>
      <c r="L9" s="97" t="s">
        <v>60</v>
      </c>
      <c r="M9" s="95" t="s">
        <v>61</v>
      </c>
      <c r="N9" s="95" t="s">
        <v>29</v>
      </c>
      <c r="O9" s="96" t="s">
        <v>62</v>
      </c>
      <c r="P9" s="95" t="s">
        <v>57</v>
      </c>
      <c r="Q9" s="151" t="s">
        <v>3</v>
      </c>
      <c r="R9" s="151">
        <v>1</v>
      </c>
      <c r="S9" s="151">
        <v>2</v>
      </c>
      <c r="T9" s="151">
        <v>3</v>
      </c>
      <c r="U9" s="151" t="s">
        <v>63</v>
      </c>
      <c r="V9" s="17" t="s">
        <v>21</v>
      </c>
      <c r="W9" s="16" t="s">
        <v>64</v>
      </c>
      <c r="X9" s="16" t="s">
        <v>65</v>
      </c>
      <c r="Y9" s="89"/>
      <c r="Z9" s="89"/>
      <c r="AA9" s="89"/>
      <c r="AB9" s="89"/>
      <c r="AC9" s="89"/>
      <c r="AD9" s="89"/>
    </row>
    <row r="10" spans="1:32" x14ac:dyDescent="0.25">
      <c r="A10" s="8"/>
      <c r="B10" s="147" t="s">
        <v>98</v>
      </c>
      <c r="C10" s="122" t="s">
        <v>99</v>
      </c>
      <c r="D10" s="123" t="s">
        <v>69</v>
      </c>
      <c r="E10" s="124" t="s">
        <v>36</v>
      </c>
      <c r="F10" s="99"/>
      <c r="G10" s="125"/>
      <c r="H10" s="126"/>
      <c r="I10" s="126">
        <v>1</v>
      </c>
      <c r="J10" s="127" t="s">
        <v>91</v>
      </c>
      <c r="K10" s="127">
        <v>8</v>
      </c>
      <c r="L10" s="127"/>
      <c r="M10" s="127">
        <v>1</v>
      </c>
      <c r="N10" s="125"/>
      <c r="O10" s="126"/>
      <c r="P10" s="125"/>
      <c r="Q10" s="144" t="s">
        <v>107</v>
      </c>
      <c r="R10" s="144" t="s">
        <v>108</v>
      </c>
      <c r="S10" s="144" t="s">
        <v>108</v>
      </c>
      <c r="T10" s="144"/>
      <c r="U10" s="144"/>
      <c r="V10" s="145">
        <v>0</v>
      </c>
      <c r="W10" s="146" t="s">
        <v>70</v>
      </c>
      <c r="X10" s="125">
        <v>280</v>
      </c>
      <c r="Y10" s="89"/>
      <c r="Z10" s="89"/>
      <c r="AA10" s="89"/>
      <c r="AB10" s="89"/>
      <c r="AC10" s="89"/>
      <c r="AD10" s="89"/>
    </row>
    <row r="11" spans="1:32" x14ac:dyDescent="0.25">
      <c r="A11" s="23"/>
      <c r="B11" s="110"/>
      <c r="C11" s="111"/>
      <c r="D11" s="111"/>
      <c r="E11" s="135"/>
      <c r="F11" s="135"/>
      <c r="G11" s="113"/>
      <c r="H11" s="114"/>
      <c r="I11" s="112"/>
      <c r="J11" s="114"/>
      <c r="K11" s="112"/>
      <c r="L11" s="114"/>
      <c r="M11" s="112"/>
      <c r="N11" s="112"/>
      <c r="O11" s="112"/>
      <c r="P11" s="112"/>
      <c r="Q11" s="154"/>
      <c r="R11" s="154"/>
      <c r="S11" s="154"/>
      <c r="T11" s="154"/>
      <c r="U11" s="154"/>
      <c r="V11" s="112"/>
      <c r="W11" s="112"/>
      <c r="X11" s="115"/>
      <c r="Y11" s="89"/>
      <c r="Z11" s="89"/>
      <c r="AA11" s="89"/>
      <c r="AB11" s="89"/>
      <c r="AC11" s="89"/>
      <c r="AD11" s="89"/>
    </row>
    <row r="12" spans="1:32" s="118" customFormat="1" ht="18.75" customHeight="1" x14ac:dyDescent="0.2">
      <c r="A12" s="8"/>
      <c r="B12" s="136" t="s">
        <v>92</v>
      </c>
      <c r="C12" s="87"/>
      <c r="D12" s="88"/>
      <c r="E12" s="8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149"/>
      <c r="R12" s="149"/>
      <c r="S12" s="149"/>
      <c r="T12" s="149"/>
      <c r="U12" s="149"/>
      <c r="V12" s="87"/>
      <c r="W12" s="88"/>
      <c r="X12" s="65"/>
      <c r="Y12" s="24"/>
      <c r="Z12" s="24"/>
      <c r="AA12" s="24"/>
      <c r="AB12" s="24"/>
      <c r="AC12" s="24"/>
      <c r="AD12" s="24"/>
      <c r="AE12" s="24"/>
      <c r="AF12" s="24"/>
    </row>
    <row r="13" spans="1:32" s="137" customFormat="1" ht="15" customHeight="1" x14ac:dyDescent="0.2">
      <c r="A13" s="23"/>
      <c r="B13" s="92" t="s">
        <v>93</v>
      </c>
      <c r="C13" s="22" t="s">
        <v>94</v>
      </c>
      <c r="D13" s="93" t="s">
        <v>55</v>
      </c>
      <c r="E13" s="94" t="s">
        <v>1</v>
      </c>
      <c r="F13" s="37"/>
      <c r="G13" s="95" t="s">
        <v>56</v>
      </c>
      <c r="H13" s="96" t="s">
        <v>57</v>
      </c>
      <c r="I13" s="96" t="s">
        <v>30</v>
      </c>
      <c r="J13" s="17" t="s">
        <v>58</v>
      </c>
      <c r="K13" s="97" t="s">
        <v>59</v>
      </c>
      <c r="L13" s="97" t="s">
        <v>60</v>
      </c>
      <c r="M13" s="95" t="s">
        <v>61</v>
      </c>
      <c r="N13" s="95" t="s">
        <v>29</v>
      </c>
      <c r="O13" s="96" t="s">
        <v>62</v>
      </c>
      <c r="P13" s="95" t="s">
        <v>57</v>
      </c>
      <c r="Q13" s="151" t="s">
        <v>3</v>
      </c>
      <c r="R13" s="151">
        <v>1</v>
      </c>
      <c r="S13" s="151">
        <v>2</v>
      </c>
      <c r="T13" s="151">
        <v>3</v>
      </c>
      <c r="U13" s="151" t="s">
        <v>63</v>
      </c>
      <c r="V13" s="17" t="s">
        <v>95</v>
      </c>
      <c r="W13" s="16" t="s">
        <v>64</v>
      </c>
      <c r="X13" s="16" t="s">
        <v>65</v>
      </c>
      <c r="Y13" s="24"/>
      <c r="Z13" s="24"/>
      <c r="AA13" s="24"/>
      <c r="AB13" s="24"/>
      <c r="AC13" s="24"/>
      <c r="AD13" s="24"/>
      <c r="AE13" s="24"/>
      <c r="AF13" s="24"/>
    </row>
    <row r="14" spans="1:32" s="137" customFormat="1" ht="15" customHeight="1" x14ac:dyDescent="0.2">
      <c r="A14" s="23"/>
      <c r="B14" s="159" t="s">
        <v>100</v>
      </c>
      <c r="C14" s="160" t="s">
        <v>99</v>
      </c>
      <c r="D14" s="138" t="s">
        <v>96</v>
      </c>
      <c r="E14" s="161" t="s">
        <v>36</v>
      </c>
      <c r="F14" s="162"/>
      <c r="G14" s="163"/>
      <c r="H14" s="164"/>
      <c r="I14" s="164">
        <v>1</v>
      </c>
      <c r="J14" s="165"/>
      <c r="K14" s="166" t="s">
        <v>114</v>
      </c>
      <c r="L14" s="167"/>
      <c r="M14" s="167">
        <v>1</v>
      </c>
      <c r="N14" s="168"/>
      <c r="O14" s="169"/>
      <c r="P14" s="29"/>
      <c r="Q14" s="170" t="s">
        <v>115</v>
      </c>
      <c r="R14" s="170"/>
      <c r="S14" s="170"/>
      <c r="T14" s="170"/>
      <c r="U14" s="170"/>
      <c r="V14" s="171" t="s">
        <v>43</v>
      </c>
      <c r="W14" s="159" t="s">
        <v>101</v>
      </c>
      <c r="X14" s="29">
        <v>880</v>
      </c>
      <c r="Y14" s="24"/>
      <c r="Z14" s="24"/>
      <c r="AA14" s="24"/>
      <c r="AB14" s="24"/>
      <c r="AC14" s="24"/>
      <c r="AD14" s="24"/>
      <c r="AE14" s="24"/>
      <c r="AF14" s="24"/>
    </row>
    <row r="15" spans="1:32" s="137" customFormat="1" ht="15" customHeight="1" x14ac:dyDescent="0.2">
      <c r="A15" s="23"/>
      <c r="B15" s="159" t="s">
        <v>102</v>
      </c>
      <c r="C15" s="160" t="s">
        <v>103</v>
      </c>
      <c r="D15" s="138" t="s">
        <v>96</v>
      </c>
      <c r="E15" s="161" t="s">
        <v>36</v>
      </c>
      <c r="F15" s="162"/>
      <c r="G15" s="163"/>
      <c r="H15" s="164"/>
      <c r="I15" s="163">
        <v>1</v>
      </c>
      <c r="J15" s="165" t="s">
        <v>116</v>
      </c>
      <c r="K15" s="166">
        <v>6</v>
      </c>
      <c r="L15" s="167"/>
      <c r="M15" s="167">
        <v>1</v>
      </c>
      <c r="N15" s="168"/>
      <c r="O15" s="169"/>
      <c r="P15" s="29"/>
      <c r="Q15" s="170" t="s">
        <v>117</v>
      </c>
      <c r="R15" s="170" t="s">
        <v>108</v>
      </c>
      <c r="S15" s="170" t="s">
        <v>113</v>
      </c>
      <c r="T15" s="170"/>
      <c r="U15" s="170"/>
      <c r="V15" s="171">
        <v>0.5</v>
      </c>
      <c r="W15" s="159" t="s">
        <v>104</v>
      </c>
      <c r="X15" s="29">
        <v>209</v>
      </c>
      <c r="Y15" s="24"/>
      <c r="Z15" s="24"/>
      <c r="AA15" s="24"/>
      <c r="AB15" s="24"/>
      <c r="AC15" s="24"/>
      <c r="AD15" s="24"/>
      <c r="AE15" s="24"/>
      <c r="AF15" s="24"/>
    </row>
    <row r="16" spans="1:32" s="137" customFormat="1" ht="15" customHeight="1" x14ac:dyDescent="0.2">
      <c r="A16" s="8"/>
      <c r="B16" s="22" t="s">
        <v>9</v>
      </c>
      <c r="C16" s="17"/>
      <c r="D16" s="16"/>
      <c r="E16" s="98"/>
      <c r="F16" s="99"/>
      <c r="G16" s="18"/>
      <c r="H16" s="18"/>
      <c r="I16" s="18">
        <f>SUM(I14:I15)</f>
        <v>2</v>
      </c>
      <c r="J16" s="17"/>
      <c r="K16" s="17"/>
      <c r="L16" s="17"/>
      <c r="M16" s="18">
        <f t="shared" ref="M16" si="1">SUM(M14:M15)</f>
        <v>2</v>
      </c>
      <c r="N16" s="18"/>
      <c r="O16" s="18"/>
      <c r="P16" s="18"/>
      <c r="Q16" s="101" t="s">
        <v>117</v>
      </c>
      <c r="R16" s="101" t="s">
        <v>109</v>
      </c>
      <c r="S16" s="101" t="s">
        <v>113</v>
      </c>
      <c r="T16" s="101"/>
      <c r="U16" s="101"/>
      <c r="V16" s="30">
        <v>0.5</v>
      </c>
      <c r="W16" s="100"/>
      <c r="X16" s="101"/>
      <c r="Y16" s="24"/>
      <c r="Z16" s="24"/>
      <c r="AA16" s="24"/>
      <c r="AB16" s="24"/>
      <c r="AC16" s="24"/>
      <c r="AD16" s="24"/>
      <c r="AE16" s="24"/>
      <c r="AF16" s="24"/>
    </row>
    <row r="17" spans="1:32" x14ac:dyDescent="0.25">
      <c r="A17" s="23"/>
      <c r="B17" s="139" t="s">
        <v>66</v>
      </c>
      <c r="C17" s="140" t="s">
        <v>106</v>
      </c>
      <c r="D17" s="141"/>
      <c r="E17" s="108"/>
      <c r="F17" s="107"/>
      <c r="G17" s="142"/>
      <c r="H17" s="108"/>
      <c r="I17" s="104"/>
      <c r="J17" s="108"/>
      <c r="K17" s="108"/>
      <c r="L17" s="108"/>
      <c r="M17" s="108"/>
      <c r="N17" s="108"/>
      <c r="O17" s="108"/>
      <c r="P17" s="108"/>
      <c r="Q17" s="155"/>
      <c r="R17" s="156"/>
      <c r="S17" s="155"/>
      <c r="T17" s="155"/>
      <c r="U17" s="155"/>
      <c r="V17" s="108"/>
      <c r="W17" s="140"/>
      <c r="X17" s="109"/>
      <c r="Y17" s="89"/>
      <c r="Z17" s="89"/>
      <c r="AA17" s="89"/>
      <c r="AB17" s="89"/>
      <c r="AC17" s="89"/>
      <c r="AD17" s="89"/>
    </row>
    <row r="18" spans="1:32" x14ac:dyDescent="0.25">
      <c r="A18" s="23"/>
      <c r="B18" s="143"/>
      <c r="C18" s="112"/>
      <c r="D18" s="111"/>
      <c r="E18" s="135"/>
      <c r="F18" s="135"/>
      <c r="G18" s="112"/>
      <c r="H18" s="114"/>
      <c r="I18" s="114"/>
      <c r="J18" s="114"/>
      <c r="K18" s="114"/>
      <c r="L18" s="114"/>
      <c r="M18" s="112"/>
      <c r="N18" s="114"/>
      <c r="O18" s="114"/>
      <c r="P18" s="114"/>
      <c r="Q18" s="153"/>
      <c r="R18" s="154"/>
      <c r="S18" s="153"/>
      <c r="T18" s="153"/>
      <c r="U18" s="153"/>
      <c r="V18" s="114"/>
      <c r="W18" s="112"/>
      <c r="X18" s="115"/>
      <c r="Y18" s="89"/>
      <c r="Z18" s="89"/>
      <c r="AA18" s="89"/>
      <c r="AB18" s="89"/>
      <c r="AC18" s="89"/>
      <c r="AD18" s="89"/>
    </row>
    <row r="19" spans="1:32" s="137" customFormat="1" ht="15" customHeight="1" x14ac:dyDescent="0.25">
      <c r="A19" s="23"/>
      <c r="B19" s="116"/>
      <c r="C19" s="1"/>
      <c r="D19" s="116"/>
      <c r="E19" s="117"/>
      <c r="F19" s="3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7"/>
      <c r="R19" s="157"/>
      <c r="S19" s="157"/>
      <c r="T19" s="157"/>
      <c r="U19" s="157"/>
      <c r="V19" s="1"/>
      <c r="W19" s="116"/>
      <c r="X19" s="1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16"/>
      <c r="C20" s="1"/>
      <c r="D20" s="116"/>
      <c r="E20" s="11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7"/>
      <c r="R20" s="157"/>
      <c r="S20" s="157"/>
      <c r="T20" s="157"/>
      <c r="U20" s="157"/>
      <c r="V20" s="1"/>
      <c r="W20" s="116"/>
      <c r="X20" s="1"/>
      <c r="Y20" s="89"/>
      <c r="Z20" s="89"/>
      <c r="AA20" s="89"/>
      <c r="AB20" s="89"/>
      <c r="AC20" s="89"/>
      <c r="AD20" s="89"/>
    </row>
    <row r="21" spans="1:32" x14ac:dyDescent="0.25">
      <c r="A21" s="23"/>
      <c r="B21" s="116"/>
      <c r="C21" s="1"/>
      <c r="D21" s="116"/>
      <c r="E21" s="11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7"/>
      <c r="R21" s="157"/>
      <c r="S21" s="157"/>
      <c r="T21" s="157"/>
      <c r="U21" s="157"/>
      <c r="V21" s="1"/>
      <c r="W21" s="116"/>
      <c r="X21" s="1"/>
      <c r="Y21" s="89"/>
      <c r="Z21" s="89"/>
      <c r="AA21" s="89"/>
      <c r="AB21" s="89"/>
      <c r="AC21" s="89"/>
      <c r="AD21" s="89"/>
    </row>
    <row r="22" spans="1:32" x14ac:dyDescent="0.25">
      <c r="A22" s="23"/>
      <c r="B22" s="116"/>
      <c r="C22" s="1"/>
      <c r="D22" s="116"/>
      <c r="E22" s="11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7"/>
      <c r="R22" s="157"/>
      <c r="S22" s="157"/>
      <c r="T22" s="157"/>
      <c r="U22" s="157"/>
      <c r="V22" s="1"/>
      <c r="W22" s="116"/>
      <c r="X22" s="1"/>
      <c r="Y22" s="89"/>
      <c r="Z22" s="89"/>
      <c r="AA22" s="89"/>
      <c r="AB22" s="89"/>
      <c r="AC22" s="89"/>
      <c r="AD22" s="89"/>
    </row>
    <row r="23" spans="1:32" x14ac:dyDescent="0.25">
      <c r="A23" s="23"/>
      <c r="B23" s="116"/>
      <c r="C23" s="1"/>
      <c r="D23" s="116"/>
      <c r="E23" s="11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116"/>
      <c r="X23" s="1"/>
      <c r="Y23" s="89"/>
      <c r="Z23" s="89"/>
      <c r="AA23" s="89"/>
      <c r="AB23" s="89"/>
      <c r="AC23" s="89"/>
      <c r="AD23" s="89"/>
    </row>
    <row r="24" spans="1:32" x14ac:dyDescent="0.25">
      <c r="A24" s="23"/>
      <c r="B24" s="116"/>
      <c r="C24" s="1"/>
      <c r="D24" s="116"/>
      <c r="E24" s="11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116"/>
      <c r="X24" s="1"/>
      <c r="Y24" s="89"/>
      <c r="Z24" s="89"/>
      <c r="AA24" s="89"/>
      <c r="AB24" s="89"/>
      <c r="AC24" s="89"/>
      <c r="AD24" s="89"/>
    </row>
    <row r="25" spans="1:32" x14ac:dyDescent="0.25">
      <c r="A25" s="23"/>
      <c r="B25" s="116"/>
      <c r="C25" s="1"/>
      <c r="D25" s="116"/>
      <c r="E25" s="11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116"/>
      <c r="X25" s="1"/>
      <c r="Y25" s="89"/>
      <c r="Z25" s="89"/>
      <c r="AA25" s="89"/>
      <c r="AB25" s="89"/>
      <c r="AC25" s="89"/>
      <c r="AD25" s="89"/>
    </row>
    <row r="26" spans="1:32" x14ac:dyDescent="0.25">
      <c r="A26" s="23"/>
      <c r="B26" s="116"/>
      <c r="C26" s="1"/>
      <c r="D26" s="116"/>
      <c r="E26" s="11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16"/>
      <c r="X26" s="1"/>
      <c r="Y26" s="89"/>
      <c r="Z26" s="89"/>
      <c r="AA26" s="89"/>
      <c r="AB26" s="89"/>
      <c r="AC26" s="89"/>
      <c r="AD26" s="89"/>
    </row>
    <row r="27" spans="1:32" x14ac:dyDescent="0.25">
      <c r="A27" s="23"/>
      <c r="B27" s="116"/>
      <c r="C27" s="1"/>
      <c r="D27" s="116"/>
      <c r="E27" s="11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16"/>
      <c r="X27" s="1"/>
      <c r="Y27" s="89"/>
      <c r="Z27" s="89"/>
      <c r="AA27" s="89"/>
      <c r="AB27" s="89"/>
      <c r="AC27" s="89"/>
      <c r="AD27" s="89"/>
    </row>
    <row r="28" spans="1:32" x14ac:dyDescent="0.25">
      <c r="A28" s="23"/>
      <c r="B28" s="116"/>
      <c r="C28" s="1"/>
      <c r="D28" s="116"/>
      <c r="E28" s="11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16"/>
      <c r="X28" s="1"/>
      <c r="Y28" s="89"/>
      <c r="Z28" s="89"/>
      <c r="AA28" s="89"/>
      <c r="AB28" s="89"/>
      <c r="AC28" s="89"/>
      <c r="AD28" s="89"/>
    </row>
    <row r="29" spans="1:32" x14ac:dyDescent="0.25">
      <c r="A29" s="23"/>
      <c r="B29" s="116"/>
      <c r="C29" s="1"/>
      <c r="D29" s="116"/>
      <c r="E29" s="11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16"/>
      <c r="X29" s="1"/>
      <c r="Y29" s="89"/>
      <c r="Z29" s="89"/>
      <c r="AA29" s="89"/>
      <c r="AB29" s="89"/>
      <c r="AC29" s="89"/>
      <c r="AD29" s="89"/>
    </row>
    <row r="30" spans="1:32" x14ac:dyDescent="0.25">
      <c r="A30" s="23"/>
      <c r="B30" s="116"/>
      <c r="C30" s="1"/>
      <c r="D30" s="116"/>
      <c r="E30" s="11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16"/>
      <c r="X30" s="1"/>
      <c r="Y30" s="89"/>
      <c r="Z30" s="89"/>
      <c r="AA30" s="89"/>
      <c r="AB30" s="89"/>
      <c r="AC30" s="89"/>
      <c r="AD30" s="89"/>
    </row>
    <row r="31" spans="1:32" x14ac:dyDescent="0.25">
      <c r="A31" s="23"/>
      <c r="B31" s="116"/>
      <c r="C31" s="1"/>
      <c r="D31" s="116"/>
      <c r="E31" s="11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16"/>
      <c r="X31" s="1"/>
      <c r="Y31" s="89"/>
      <c r="Z31" s="89"/>
      <c r="AA31" s="89"/>
      <c r="AB31" s="89"/>
      <c r="AC31" s="89"/>
      <c r="AD31" s="89"/>
    </row>
    <row r="32" spans="1:32" x14ac:dyDescent="0.25">
      <c r="A32" s="23"/>
      <c r="B32" s="116"/>
      <c r="C32" s="1"/>
      <c r="D32" s="116"/>
      <c r="E32" s="11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6"/>
      <c r="C33" s="1"/>
      <c r="D33" s="116"/>
      <c r="E33" s="11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6"/>
      <c r="C34" s="1"/>
      <c r="D34" s="116"/>
      <c r="E34" s="11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6"/>
      <c r="C35" s="1"/>
      <c r="D35" s="116"/>
      <c r="E35" s="11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6"/>
      <c r="C36" s="1"/>
      <c r="D36" s="116"/>
      <c r="E36" s="11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6"/>
      <c r="C37" s="1"/>
      <c r="D37" s="116"/>
      <c r="E37" s="11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6"/>
      <c r="C38" s="1"/>
      <c r="D38" s="116"/>
      <c r="E38" s="11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6"/>
      <c r="C39" s="1"/>
      <c r="D39" s="116"/>
      <c r="E39" s="11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6"/>
      <c r="C40" s="1"/>
      <c r="D40" s="116"/>
      <c r="E40" s="11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6"/>
      <c r="C41" s="1"/>
      <c r="D41" s="116"/>
      <c r="E41" s="11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6"/>
      <c r="C42" s="1"/>
      <c r="D42" s="116"/>
      <c r="E42" s="11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6"/>
      <c r="C43" s="1"/>
      <c r="D43" s="116"/>
      <c r="E43" s="11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6"/>
      <c r="C44" s="1"/>
      <c r="D44" s="116"/>
      <c r="E44" s="11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6"/>
      <c r="C45" s="1"/>
      <c r="D45" s="116"/>
      <c r="E45" s="11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6"/>
      <c r="C46" s="1"/>
      <c r="D46" s="116"/>
      <c r="E46" s="11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6"/>
      <c r="C47" s="1"/>
      <c r="D47" s="116"/>
      <c r="E47" s="11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6"/>
      <c r="C48" s="1"/>
      <c r="D48" s="116"/>
      <c r="E48" s="11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6"/>
      <c r="C49" s="1"/>
      <c r="D49" s="116"/>
      <c r="E49" s="11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6"/>
      <c r="C50" s="1"/>
      <c r="D50" s="116"/>
      <c r="E50" s="11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6"/>
      <c r="C51" s="1"/>
      <c r="D51" s="116"/>
      <c r="E51" s="11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6"/>
      <c r="C52" s="1"/>
      <c r="D52" s="116"/>
      <c r="E52" s="11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6"/>
      <c r="C53" s="1"/>
      <c r="D53" s="116"/>
      <c r="E53" s="11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6"/>
      <c r="C54" s="1"/>
      <c r="D54" s="116"/>
      <c r="E54" s="11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6"/>
      <c r="C55" s="1"/>
      <c r="D55" s="116"/>
      <c r="E55" s="11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6"/>
      <c r="C56" s="1"/>
      <c r="D56" s="116"/>
      <c r="E56" s="11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6"/>
      <c r="C57" s="1"/>
      <c r="D57" s="116"/>
      <c r="E57" s="11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6"/>
      <c r="C58" s="1"/>
      <c r="D58" s="116"/>
      <c r="E58" s="11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6"/>
      <c r="C59" s="1"/>
      <c r="D59" s="116"/>
      <c r="E59" s="11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6"/>
      <c r="C60" s="1"/>
      <c r="D60" s="116"/>
      <c r="E60" s="11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6"/>
      <c r="C61" s="1"/>
      <c r="D61" s="116"/>
      <c r="E61" s="11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6"/>
      <c r="C62" s="1"/>
      <c r="D62" s="116"/>
      <c r="E62" s="11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6"/>
      <c r="C63" s="1"/>
      <c r="D63" s="116"/>
      <c r="E63" s="11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6"/>
      <c r="C64" s="1"/>
      <c r="D64" s="116"/>
      <c r="E64" s="11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6"/>
      <c r="C65" s="1"/>
      <c r="D65" s="116"/>
      <c r="E65" s="11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6"/>
      <c r="C66" s="1"/>
      <c r="D66" s="116"/>
      <c r="E66" s="11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6"/>
      <c r="C67" s="1"/>
      <c r="D67" s="116"/>
      <c r="E67" s="11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6"/>
      <c r="C68" s="1"/>
      <c r="D68" s="116"/>
      <c r="E68" s="11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6"/>
      <c r="C69" s="1"/>
      <c r="D69" s="116"/>
      <c r="E69" s="11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6"/>
      <c r="C70" s="1"/>
      <c r="D70" s="116"/>
      <c r="E70" s="11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6"/>
      <c r="C71" s="1"/>
      <c r="D71" s="116"/>
      <c r="E71" s="11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6"/>
      <c r="C72" s="1"/>
      <c r="D72" s="116"/>
      <c r="E72" s="11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6"/>
      <c r="C73" s="1"/>
      <c r="D73" s="116"/>
      <c r="E73" s="11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16"/>
      <c r="C74" s="1"/>
      <c r="D74" s="116"/>
      <c r="E74" s="11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16"/>
      <c r="C75" s="1"/>
      <c r="D75" s="116"/>
      <c r="E75" s="11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16"/>
      <c r="C76" s="1"/>
      <c r="D76" s="116"/>
      <c r="E76" s="11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16"/>
      <c r="C77" s="1"/>
      <c r="D77" s="116"/>
      <c r="E77" s="11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16"/>
      <c r="C78" s="1"/>
      <c r="D78" s="116"/>
      <c r="E78" s="11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16"/>
      <c r="C79" s="1"/>
      <c r="D79" s="116"/>
      <c r="E79" s="11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16"/>
      <c r="C80" s="1"/>
      <c r="D80" s="116"/>
      <c r="E80" s="11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16"/>
      <c r="C81" s="1"/>
      <c r="D81" s="116"/>
      <c r="E81" s="11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16"/>
      <c r="C82" s="1"/>
      <c r="D82" s="116"/>
      <c r="E82" s="11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16"/>
      <c r="C83" s="1"/>
      <c r="D83" s="116"/>
      <c r="E83" s="11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16"/>
      <c r="X83" s="1"/>
      <c r="Y83" s="89"/>
      <c r="Z83" s="89"/>
      <c r="AA83" s="89"/>
      <c r="AB83" s="89"/>
      <c r="AC83" s="89"/>
      <c r="AD83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2019-07-19T21:47:00Z</dcterms:modified>
</cp:coreProperties>
</file>