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E17" i="1" l="1"/>
  <c r="H17" i="1"/>
  <c r="F17" i="1"/>
  <c r="D11" i="1"/>
  <c r="I17" i="1"/>
  <c r="M14" i="1"/>
  <c r="O10" i="1"/>
  <c r="N10" i="1" s="1"/>
  <c r="N14" i="1" s="1"/>
  <c r="G17" i="1"/>
  <c r="L14" i="1"/>
  <c r="K14" i="1"/>
  <c r="M17" i="1" l="1"/>
  <c r="K17" i="1"/>
  <c r="L17" i="1"/>
  <c r="O14" i="1"/>
  <c r="O17" i="1" l="1"/>
  <c r="N17" i="1" s="1"/>
</calcChain>
</file>

<file path=xl/sharedStrings.xml><?xml version="1.0" encoding="utf-8"?>
<sst xmlns="http://schemas.openxmlformats.org/spreadsheetml/2006/main" count="85" uniqueCount="57">
  <si>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</si>
  <si>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</si>
  <si>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</si>
  <si>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</si>
  <si>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</si>
  <si>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</si>
  <si>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</si>
  <si>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</si>
  <si>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</si>
  <si>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</si>
  <si>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</si>
  <si>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</si>
  <si>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</si>
  <si>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</si>
  <si>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</si>
  <si>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</si>
  <si>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</si>
  <si>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</si>
  <si>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</si>
  <si>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</si>
  <si>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</si>
  <si>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</si>
  <si>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</si>
  <si>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</si>
  <si>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</si>
  <si>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</si>
  <si>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</si>
  <si>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</si>
  <si>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</si>
  <si>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</si>
  <si>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</si>
  <si>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</si>
  <si>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</si>
  <si>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</si>
  <si>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</si>
  <si>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</si>
  <si>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</si>
  <si>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</si>
  <si>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4.  ottelu</t>
  </si>
  <si>
    <t>Seurat</t>
  </si>
  <si>
    <t>SiiPe</t>
  </si>
  <si>
    <t>suomensarja</t>
  </si>
  <si>
    <t>SiiPe = Siilinjärven Pesis  (1987)</t>
  </si>
  <si>
    <t>Lyöty</t>
  </si>
  <si>
    <t>Tuotu</t>
  </si>
  <si>
    <t>Emmi Hannuniemi</t>
  </si>
  <si>
    <t>TyTe</t>
  </si>
  <si>
    <t>13.11.1999   Tyrnävä</t>
  </si>
  <si>
    <t>TyTe = Tyrnävän Tempaus  (1922),  kasvattajaseura</t>
  </si>
  <si>
    <t>14.06. 2020  JoMa - SiiPe  1-2  (4-2, 2-3, 1-4)</t>
  </si>
  <si>
    <t>20 v   7 kk   1 pv</t>
  </si>
  <si>
    <t>26.06. 2020  Kirittäret - SiiPe  2-0  (4-0, 6-2)</t>
  </si>
  <si>
    <t>20 v   7 kk 13 pv</t>
  </si>
  <si>
    <t>9.  ottelu</t>
  </si>
  <si>
    <t>15.07. 2020  SiiPe - JoMa  0-2  (2-4, 1-5)</t>
  </si>
  <si>
    <t>20 v   8 kk   2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</si>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</sst>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47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2015</v>
      </c>
      <c r="C4" s="67"/>
      <c r="D4" s="68" t="s">
        <v>46</v>
      </c>
      <c r="E4" s="67"/>
      <c r="F4" s="69" t="s">
        <v>41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2016</v>
      </c>
      <c r="C5" s="67"/>
      <c r="D5" s="68" t="s">
        <v>46</v>
      </c>
      <c r="E5" s="67"/>
      <c r="F5" s="69" t="s">
        <v>41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27">
        <v>2017</v>
      </c>
      <c r="C6" s="27"/>
      <c r="D6" s="28" t="s">
        <v>46</v>
      </c>
      <c r="E6" s="27"/>
      <c r="F6" s="29" t="s">
        <v>34</v>
      </c>
      <c r="G6" s="66"/>
      <c r="H6" s="65"/>
      <c r="I6" s="27"/>
      <c r="J6" s="27"/>
      <c r="K6" s="27"/>
      <c r="L6" s="27"/>
      <c r="M6" s="27"/>
      <c r="N6" s="27"/>
      <c r="O6" s="3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2018</v>
      </c>
      <c r="C7" s="27"/>
      <c r="D7" s="28" t="s">
        <v>46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3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27">
        <v>2019</v>
      </c>
      <c r="C8" s="27"/>
      <c r="D8" s="28" t="s">
        <v>46</v>
      </c>
      <c r="E8" s="27"/>
      <c r="F8" s="29" t="s">
        <v>34</v>
      </c>
      <c r="G8" s="66"/>
      <c r="H8" s="65"/>
      <c r="I8" s="27"/>
      <c r="J8" s="27"/>
      <c r="K8" s="27"/>
      <c r="L8" s="27"/>
      <c r="M8" s="27"/>
      <c r="N8" s="27"/>
      <c r="O8" s="3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56</v>
      </c>
      <c r="D9" s="32" t="s">
        <v>40</v>
      </c>
      <c r="E9" s="30">
        <v>19</v>
      </c>
      <c r="F9" s="30">
        <v>1</v>
      </c>
      <c r="G9" s="30">
        <v>0</v>
      </c>
      <c r="H9" s="30">
        <v>9</v>
      </c>
      <c r="I9" s="30">
        <v>48</v>
      </c>
      <c r="J9" s="30">
        <v>21</v>
      </c>
      <c r="K9" s="30">
        <v>18</v>
      </c>
      <c r="L9" s="30">
        <v>8</v>
      </c>
      <c r="M9" s="30">
        <v>1</v>
      </c>
      <c r="N9" s="33">
        <v>0.46600000000000003</v>
      </c>
      <c r="O9" s="34">
        <v>103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19</v>
      </c>
      <c r="F10" s="18">
        <f t="shared" si="0"/>
        <v>1</v>
      </c>
      <c r="G10" s="18">
        <f t="shared" si="0"/>
        <v>0</v>
      </c>
      <c r="H10" s="18">
        <f t="shared" si="0"/>
        <v>9</v>
      </c>
      <c r="I10" s="18">
        <f t="shared" si="0"/>
        <v>48</v>
      </c>
      <c r="J10" s="18">
        <f t="shared" si="0"/>
        <v>21</v>
      </c>
      <c r="K10" s="18">
        <f t="shared" si="0"/>
        <v>18</v>
      </c>
      <c r="L10" s="18">
        <f t="shared" si="0"/>
        <v>8</v>
      </c>
      <c r="M10" s="18">
        <f t="shared" si="0"/>
        <v>1</v>
      </c>
      <c r="N10" s="35">
        <f>PRODUCT(I10/O10)</f>
        <v>0.46601941747572817</v>
      </c>
      <c r="O10" s="36">
        <f>SUM(O6:O9)</f>
        <v>103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2" t="s">
        <v>2</v>
      </c>
      <c r="C11" s="37"/>
      <c r="D11" s="38">
        <f>SUM(F10:H10)+((I10-F10-G10)/3)+(E10/3)+(Z10*25)+(AA10*25)+(AB10*10)+(AC10*25)+(AD10*20)+(AE10*15)</f>
        <v>31.999999999999996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23"/>
      <c r="AG11" s="24"/>
      <c r="AH11" s="24"/>
      <c r="AI11" s="24"/>
      <c r="AJ11" s="24"/>
      <c r="AK11" s="7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24"/>
      <c r="AI12" s="24"/>
      <c r="AJ12" s="24"/>
      <c r="AK12" s="7"/>
    </row>
    <row r="13" spans="1:37" ht="15" customHeight="1" x14ac:dyDescent="0.25">
      <c r="A13" s="1"/>
      <c r="B13" s="22" t="s">
        <v>16</v>
      </c>
      <c r="C13" s="43"/>
      <c r="D13" s="43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35" t="s">
        <v>37</v>
      </c>
      <c r="O13" s="25"/>
      <c r="P13" s="44" t="s">
        <v>35</v>
      </c>
      <c r="Q13" s="12"/>
      <c r="R13" s="12"/>
      <c r="S13" s="12"/>
      <c r="T13" s="45"/>
      <c r="U13" s="45"/>
      <c r="V13" s="45"/>
      <c r="W13" s="45"/>
      <c r="X13" s="45"/>
      <c r="Y13" s="12"/>
      <c r="Z13" s="12"/>
      <c r="AA13" s="12"/>
      <c r="AB13" s="12"/>
      <c r="AC13" s="12"/>
      <c r="AD13" s="12"/>
      <c r="AE13" s="46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44" t="s">
        <v>17</v>
      </c>
      <c r="C14" s="12"/>
      <c r="D14" s="46"/>
      <c r="E14" s="30">
        <f>PRODUCT(E10)</f>
        <v>19</v>
      </c>
      <c r="F14" s="30">
        <f>PRODUCT(F10)</f>
        <v>1</v>
      </c>
      <c r="G14" s="30">
        <f>PRODUCT(G10)</f>
        <v>0</v>
      </c>
      <c r="H14" s="30">
        <f>PRODUCT(H10)</f>
        <v>9</v>
      </c>
      <c r="I14" s="30">
        <f>PRODUCT(I10)</f>
        <v>48</v>
      </c>
      <c r="J14" s="1"/>
      <c r="K14" s="47">
        <f>PRODUCT((F14+G14)/E14)</f>
        <v>5.2631578947368418E-2</v>
      </c>
      <c r="L14" s="47">
        <f>PRODUCT(H14/E14)</f>
        <v>0.47368421052631576</v>
      </c>
      <c r="M14" s="47">
        <f>PRODUCT(I14/E14)</f>
        <v>2.5263157894736841</v>
      </c>
      <c r="N14" s="48">
        <f>PRODUCT(N10)</f>
        <v>0.46601941747572817</v>
      </c>
      <c r="O14" s="25">
        <f>PRODUCT(O10)</f>
        <v>103</v>
      </c>
      <c r="P14" s="72" t="s">
        <v>21</v>
      </c>
      <c r="Q14" s="73"/>
      <c r="R14" s="74" t="s">
        <v>49</v>
      </c>
      <c r="S14" s="74"/>
      <c r="T14" s="74"/>
      <c r="U14" s="74"/>
      <c r="V14" s="74"/>
      <c r="W14" s="74"/>
      <c r="X14" s="74"/>
      <c r="Y14" s="74"/>
      <c r="Z14" s="74"/>
      <c r="AA14" s="75" t="s">
        <v>36</v>
      </c>
      <c r="AB14" s="74"/>
      <c r="AC14" s="76" t="s">
        <v>50</v>
      </c>
      <c r="AD14" s="74"/>
      <c r="AE14" s="76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49" t="s">
        <v>18</v>
      </c>
      <c r="C15" s="50"/>
      <c r="D15" s="51"/>
      <c r="E15" s="30"/>
      <c r="F15" s="30"/>
      <c r="G15" s="30"/>
      <c r="H15" s="30"/>
      <c r="I15" s="30"/>
      <c r="J15" s="1"/>
      <c r="K15" s="47"/>
      <c r="L15" s="47"/>
      <c r="M15" s="47"/>
      <c r="N15" s="33"/>
      <c r="O15" s="25"/>
      <c r="P15" s="77" t="s">
        <v>43</v>
      </c>
      <c r="Q15" s="78"/>
      <c r="R15" s="79" t="s">
        <v>54</v>
      </c>
      <c r="S15" s="79"/>
      <c r="T15" s="79"/>
      <c r="U15" s="79"/>
      <c r="V15" s="79"/>
      <c r="W15" s="79"/>
      <c r="X15" s="79"/>
      <c r="Y15" s="79"/>
      <c r="Z15" s="79"/>
      <c r="AA15" s="80" t="s">
        <v>53</v>
      </c>
      <c r="AB15" s="79"/>
      <c r="AC15" s="81" t="s">
        <v>55</v>
      </c>
      <c r="AD15" s="79"/>
      <c r="AE15" s="81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52" t="s">
        <v>19</v>
      </c>
      <c r="C16" s="53"/>
      <c r="D16" s="54"/>
      <c r="E16" s="31"/>
      <c r="F16" s="31"/>
      <c r="G16" s="31"/>
      <c r="H16" s="31"/>
      <c r="I16" s="31"/>
      <c r="J16" s="1"/>
      <c r="K16" s="55"/>
      <c r="L16" s="55"/>
      <c r="M16" s="55"/>
      <c r="N16" s="56"/>
      <c r="O16" s="25"/>
      <c r="P16" s="77" t="s">
        <v>44</v>
      </c>
      <c r="Q16" s="78"/>
      <c r="R16" s="79" t="s">
        <v>51</v>
      </c>
      <c r="S16" s="79"/>
      <c r="T16" s="79"/>
      <c r="U16" s="79"/>
      <c r="V16" s="79"/>
      <c r="W16" s="79"/>
      <c r="X16" s="79"/>
      <c r="Y16" s="79"/>
      <c r="Z16" s="79"/>
      <c r="AA16" s="80" t="s">
        <v>38</v>
      </c>
      <c r="AB16" s="79"/>
      <c r="AC16" s="81" t="s">
        <v>52</v>
      </c>
      <c r="AD16" s="79"/>
      <c r="AE16" s="81"/>
      <c r="AF16" s="23"/>
      <c r="AG16" s="1"/>
      <c r="AH16" s="8"/>
      <c r="AI16" s="8"/>
      <c r="AJ16" s="8"/>
      <c r="AK16" s="7"/>
    </row>
    <row r="17" spans="1:37" ht="15" customHeight="1" x14ac:dyDescent="0.2">
      <c r="A17" s="1"/>
      <c r="B17" s="57" t="s">
        <v>20</v>
      </c>
      <c r="C17" s="58"/>
      <c r="D17" s="59"/>
      <c r="E17" s="18">
        <f>SUM(E14:E16)</f>
        <v>19</v>
      </c>
      <c r="F17" s="18">
        <f>SUM(F14:F16)</f>
        <v>1</v>
      </c>
      <c r="G17" s="18">
        <f>SUM(G14:G16)</f>
        <v>0</v>
      </c>
      <c r="H17" s="18">
        <f>SUM(H14:H16)</f>
        <v>9</v>
      </c>
      <c r="I17" s="18">
        <f>SUM(I14:I16)</f>
        <v>48</v>
      </c>
      <c r="J17" s="1"/>
      <c r="K17" s="60">
        <f>PRODUCT((F17+G17)/E17)</f>
        <v>5.2631578947368418E-2</v>
      </c>
      <c r="L17" s="60">
        <f>PRODUCT(H17/E17)</f>
        <v>0.47368421052631576</v>
      </c>
      <c r="M17" s="60">
        <f>PRODUCT(I17/E17)</f>
        <v>2.5263157894736841</v>
      </c>
      <c r="N17" s="35">
        <f>PRODUCT(I17/O17)</f>
        <v>0.46601941747572817</v>
      </c>
      <c r="O17" s="25">
        <f>SUM(O14:O16)</f>
        <v>103</v>
      </c>
      <c r="P17" s="82" t="s">
        <v>22</v>
      </c>
      <c r="Q17" s="83"/>
      <c r="R17" s="84" t="s">
        <v>54</v>
      </c>
      <c r="S17" s="84"/>
      <c r="T17" s="84"/>
      <c r="U17" s="84"/>
      <c r="V17" s="84"/>
      <c r="W17" s="84"/>
      <c r="X17" s="84"/>
      <c r="Y17" s="84"/>
      <c r="Z17" s="84"/>
      <c r="AA17" s="85" t="s">
        <v>53</v>
      </c>
      <c r="AB17" s="84"/>
      <c r="AC17" s="86" t="s">
        <v>55</v>
      </c>
      <c r="AD17" s="84"/>
      <c r="AE17" s="86"/>
      <c r="AF17" s="23"/>
      <c r="AG17" s="1"/>
      <c r="AH17" s="24"/>
      <c r="AI17" s="24"/>
      <c r="AJ17" s="24"/>
      <c r="AK17" s="7"/>
    </row>
    <row r="18" spans="1:37" s="9" customFormat="1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5"/>
      <c r="P18" s="1"/>
      <c r="Q18" s="42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1" t="s">
        <v>39</v>
      </c>
      <c r="C19" s="1"/>
      <c r="D19" s="1" t="s">
        <v>48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3"/>
      <c r="M74" s="63"/>
      <c r="N74" s="63"/>
      <c r="O74" s="41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7"/>
      <c r="AG74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2020-08-26T21:22:44Z</dcterms:modified>
</cp:coreProperties>
</file>