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N18" i="1" l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K18" i="1" s="1"/>
  <c r="U12" i="1"/>
  <c r="E18" i="1" s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L18" i="1" l="1"/>
  <c r="M18" i="1"/>
  <c r="G19" i="1"/>
  <c r="O12" i="1"/>
  <c r="O16" i="1" s="1"/>
  <c r="O19" i="1" s="1"/>
  <c r="D13" i="1"/>
  <c r="F19" i="1"/>
  <c r="K16" i="1"/>
  <c r="E19" i="1"/>
  <c r="L16" i="1"/>
  <c r="H19" i="1"/>
  <c r="I16" i="1"/>
  <c r="L19" i="1" l="1"/>
  <c r="N12" i="1"/>
  <c r="N16" i="1" s="1"/>
  <c r="K19" i="1"/>
  <c r="M16" i="1"/>
  <c r="I19" i="1"/>
  <c r="N19" i="1" l="1"/>
  <c r="M19" i="1"/>
</calcChain>
</file>

<file path=xl/sharedStrings.xml><?xml version="1.0" encoding="utf-8"?>
<sst xmlns="http://schemas.openxmlformats.org/spreadsheetml/2006/main" count="90" uniqueCount="52">
  <si>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</si>
  <si>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</si>
  <si>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</si>
  <si>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</si>
  <si>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</si>
  <si>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</si>
  <si>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</si>
  <si>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</si>
  <si>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</si>
  <si>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</si>
  <si>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</si>
  <si>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</si>
  <si>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</si>
  <si>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</si>
  <si>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</si>
  <si>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</si>
  <si>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</si>
  <si>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</si>
  <si>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</si>
  <si>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</si>
  <si>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</si>
  <si>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</si>
  <si>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</si>
  <si>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</si>
  <si>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</si>
  <si>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</si>
  <si>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</si>
  <si>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</si>
  <si>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</si>
  <si>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</si>
  <si>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</si>
  <si>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</si>
  <si>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</si>
  <si>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</si>
  <si>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</si>
  <si>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</si>
  <si>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</si>
  <si>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</si>
  <si>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</si>
  <si>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</si>
  <si>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</si>
  <si>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</si>
  <si>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</si>
  <si>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6.10.1998   Turku</t>
  </si>
  <si>
    <t>Sini Haataja</t>
  </si>
  <si>
    <t>18.05. 2019  KeKi - MyVe  1-0  (3-0, 3-3)</t>
  </si>
  <si>
    <t xml:space="preserve">  20 v   7 kk 12 pv   </t>
  </si>
  <si>
    <t>PöU</t>
  </si>
  <si>
    <t>PöU = Pöytyän Urheilijat  (1945)</t>
  </si>
  <si>
    <t>Turku-Pesis, ent. Lännen Pallo  (1949),  kasvattajaseura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</si>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</sst>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44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2015</v>
      </c>
      <c r="C4" s="61"/>
      <c r="D4" s="62" t="s">
        <v>47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5">
        <v>2015</v>
      </c>
      <c r="C5" s="65"/>
      <c r="D5" s="66" t="s">
        <v>40</v>
      </c>
      <c r="E5" s="65"/>
      <c r="F5" s="67" t="s">
        <v>42</v>
      </c>
      <c r="G5" s="68"/>
      <c r="H5" s="69"/>
      <c r="I5" s="65"/>
      <c r="J5" s="65"/>
      <c r="K5" s="65"/>
      <c r="L5" s="65"/>
      <c r="M5" s="65"/>
      <c r="N5" s="70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2016</v>
      </c>
      <c r="C6" s="61"/>
      <c r="D6" s="62" t="s">
        <v>47</v>
      </c>
      <c r="E6" s="61"/>
      <c r="F6" s="63" t="s">
        <v>37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5">
        <v>2016</v>
      </c>
      <c r="C7" s="65"/>
      <c r="D7" s="66" t="s">
        <v>40</v>
      </c>
      <c r="E7" s="65"/>
      <c r="F7" s="67" t="s">
        <v>42</v>
      </c>
      <c r="G7" s="68"/>
      <c r="H7" s="69"/>
      <c r="I7" s="65"/>
      <c r="J7" s="65"/>
      <c r="K7" s="65"/>
      <c r="L7" s="65"/>
      <c r="M7" s="65"/>
      <c r="N7" s="70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2017</v>
      </c>
      <c r="C8" s="65"/>
      <c r="D8" s="66" t="s">
        <v>40</v>
      </c>
      <c r="E8" s="65"/>
      <c r="F8" s="67" t="s">
        <v>42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5">
        <v>2018</v>
      </c>
      <c r="C9" s="65"/>
      <c r="D9" s="66" t="s">
        <v>40</v>
      </c>
      <c r="E9" s="65"/>
      <c r="F9" s="67" t="s">
        <v>42</v>
      </c>
      <c r="G9" s="68"/>
      <c r="H9" s="69"/>
      <c r="I9" s="65"/>
      <c r="J9" s="65"/>
      <c r="K9" s="65"/>
      <c r="L9" s="65"/>
      <c r="M9" s="65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27">
        <v>2019</v>
      </c>
      <c r="C10" s="27" t="s">
        <v>50</v>
      </c>
      <c r="D10" s="28" t="s">
        <v>40</v>
      </c>
      <c r="E10" s="27">
        <v>11</v>
      </c>
      <c r="F10" s="27">
        <v>1</v>
      </c>
      <c r="G10" s="27">
        <v>2</v>
      </c>
      <c r="H10" s="27">
        <v>5</v>
      </c>
      <c r="I10" s="27">
        <v>29</v>
      </c>
      <c r="J10" s="27">
        <v>8</v>
      </c>
      <c r="K10" s="27">
        <v>11</v>
      </c>
      <c r="L10" s="27">
        <v>7</v>
      </c>
      <c r="M10" s="27">
        <v>3</v>
      </c>
      <c r="N10" s="29">
        <v>0.46031746031746029</v>
      </c>
      <c r="O10" s="30">
        <v>63</v>
      </c>
      <c r="P10" s="27"/>
      <c r="Q10" s="27"/>
      <c r="R10" s="27"/>
      <c r="S10" s="27"/>
      <c r="T10" s="27"/>
      <c r="U10" s="31">
        <v>3</v>
      </c>
      <c r="V10" s="31">
        <v>0</v>
      </c>
      <c r="W10" s="31">
        <v>0</v>
      </c>
      <c r="X10" s="31">
        <v>2</v>
      </c>
      <c r="Y10" s="31">
        <v>8</v>
      </c>
      <c r="Z10" s="27"/>
      <c r="AA10" s="27"/>
      <c r="AB10" s="27"/>
      <c r="AC10" s="27"/>
      <c r="AD10" s="27"/>
      <c r="AE10" s="27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27">
        <v>2020</v>
      </c>
      <c r="C11" s="27" t="s">
        <v>51</v>
      </c>
      <c r="D11" s="28" t="s">
        <v>40</v>
      </c>
      <c r="E11" s="27">
        <v>20</v>
      </c>
      <c r="F11" s="27">
        <v>0</v>
      </c>
      <c r="G11" s="27">
        <v>1</v>
      </c>
      <c r="H11" s="27">
        <v>13</v>
      </c>
      <c r="I11" s="27">
        <v>78</v>
      </c>
      <c r="J11" s="27">
        <v>48</v>
      </c>
      <c r="K11" s="27">
        <v>26</v>
      </c>
      <c r="L11" s="27">
        <v>3</v>
      </c>
      <c r="M11" s="27">
        <v>1</v>
      </c>
      <c r="N11" s="29">
        <v>0.57399999999999995</v>
      </c>
      <c r="O11" s="30">
        <v>136</v>
      </c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SUM(E5:E11)</f>
        <v>31</v>
      </c>
      <c r="F12" s="18">
        <f t="shared" si="0"/>
        <v>1</v>
      </c>
      <c r="G12" s="18">
        <f t="shared" si="0"/>
        <v>3</v>
      </c>
      <c r="H12" s="18">
        <f t="shared" si="0"/>
        <v>18</v>
      </c>
      <c r="I12" s="18">
        <f t="shared" si="0"/>
        <v>107</v>
      </c>
      <c r="J12" s="18">
        <f t="shared" si="0"/>
        <v>56</v>
      </c>
      <c r="K12" s="18">
        <f t="shared" si="0"/>
        <v>37</v>
      </c>
      <c r="L12" s="18">
        <f t="shared" si="0"/>
        <v>10</v>
      </c>
      <c r="M12" s="18">
        <f t="shared" si="0"/>
        <v>4</v>
      </c>
      <c r="N12" s="32">
        <f>PRODUCT(I12/O12)</f>
        <v>0.53768844221105527</v>
      </c>
      <c r="O12" s="33">
        <f t="shared" ref="O12:AE12" si="1">SUM(O5:O11)</f>
        <v>199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3</v>
      </c>
      <c r="V12" s="18">
        <f t="shared" si="1"/>
        <v>0</v>
      </c>
      <c r="W12" s="18">
        <f t="shared" si="1"/>
        <v>0</v>
      </c>
      <c r="X12" s="18">
        <f t="shared" si="1"/>
        <v>2</v>
      </c>
      <c r="Y12" s="18">
        <f t="shared" si="1"/>
        <v>8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28" t="s">
        <v>2</v>
      </c>
      <c r="C13" s="34"/>
      <c r="D13" s="35">
        <f>SUM(F12:H12)+((I12-F12-G12)/3)+(E12/3)+(Z12*25)+(AA12*25)+(AB12*10)+(AC12*25)+(AD12*20)+(AE12*15)</f>
        <v>66.666666666666671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7"/>
      <c r="AE13" s="1"/>
      <c r="AF13" s="23"/>
      <c r="AG13" s="24"/>
      <c r="AH13" s="24"/>
      <c r="AI13" s="24"/>
      <c r="AJ13" s="24"/>
      <c r="AK13" s="7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1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24"/>
      <c r="AH14" s="24"/>
      <c r="AI14" s="24"/>
      <c r="AJ14" s="24"/>
      <c r="AK14" s="7"/>
    </row>
    <row r="15" spans="1:37" s="9" customFormat="1" ht="15" customHeight="1" x14ac:dyDescent="0.25">
      <c r="A15" s="1"/>
      <c r="B15" s="22" t="s">
        <v>16</v>
      </c>
      <c r="C15" s="40"/>
      <c r="D15" s="40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18" t="s">
        <v>23</v>
      </c>
      <c r="O15" s="25"/>
      <c r="P15" s="41" t="s">
        <v>34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12"/>
      <c r="AC15" s="12"/>
      <c r="AD15" s="12"/>
      <c r="AE15" s="43"/>
      <c r="AF15" s="23"/>
      <c r="AG15" s="8"/>
      <c r="AH15" s="24"/>
      <c r="AI15" s="24"/>
      <c r="AJ15" s="24"/>
      <c r="AK15" s="7"/>
    </row>
    <row r="16" spans="1:37" ht="15" customHeight="1" x14ac:dyDescent="0.2">
      <c r="A16" s="1"/>
      <c r="B16" s="41" t="s">
        <v>17</v>
      </c>
      <c r="C16" s="12"/>
      <c r="D16" s="43"/>
      <c r="E16" s="27">
        <f>PRODUCT(E12)</f>
        <v>31</v>
      </c>
      <c r="F16" s="27">
        <f>PRODUCT(F12)</f>
        <v>1</v>
      </c>
      <c r="G16" s="27">
        <f>PRODUCT(G12)</f>
        <v>3</v>
      </c>
      <c r="H16" s="27">
        <f>PRODUCT(H12)</f>
        <v>18</v>
      </c>
      <c r="I16" s="27">
        <f>PRODUCT(I12)</f>
        <v>107</v>
      </c>
      <c r="J16" s="1"/>
      <c r="K16" s="44">
        <f>PRODUCT((F16+G16)/E16)</f>
        <v>0.12903225806451613</v>
      </c>
      <c r="L16" s="44">
        <f>PRODUCT(H16/E16)</f>
        <v>0.58064516129032262</v>
      </c>
      <c r="M16" s="44">
        <f>PRODUCT(I16/E16)</f>
        <v>3.4516129032258065</v>
      </c>
      <c r="N16" s="29">
        <f>PRODUCT(N12)</f>
        <v>0.53768844221105527</v>
      </c>
      <c r="O16" s="25">
        <f>PRODUCT(O12)</f>
        <v>199</v>
      </c>
      <c r="P16" s="71" t="s">
        <v>21</v>
      </c>
      <c r="Q16" s="72"/>
      <c r="R16" s="73" t="s">
        <v>45</v>
      </c>
      <c r="S16" s="74"/>
      <c r="T16" s="74"/>
      <c r="U16" s="74"/>
      <c r="V16" s="74"/>
      <c r="W16" s="74"/>
      <c r="X16" s="74"/>
      <c r="Y16" s="74"/>
      <c r="Z16" s="74"/>
      <c r="AA16" s="75" t="s">
        <v>35</v>
      </c>
      <c r="AB16" s="75"/>
      <c r="AC16" s="75"/>
      <c r="AD16" s="75"/>
      <c r="AE16" s="76" t="s">
        <v>46</v>
      </c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45" t="s">
        <v>18</v>
      </c>
      <c r="C17" s="46"/>
      <c r="D17" s="47"/>
      <c r="E17" s="27"/>
      <c r="F17" s="27"/>
      <c r="G17" s="27"/>
      <c r="H17" s="27"/>
      <c r="I17" s="27"/>
      <c r="J17" s="1"/>
      <c r="K17" s="44"/>
      <c r="L17" s="44"/>
      <c r="M17" s="44"/>
      <c r="N17" s="29"/>
      <c r="O17" s="30"/>
      <c r="P17" s="77" t="s">
        <v>38</v>
      </c>
      <c r="Q17" s="78"/>
      <c r="R17" s="73" t="s">
        <v>45</v>
      </c>
      <c r="S17" s="73"/>
      <c r="T17" s="73"/>
      <c r="U17" s="73"/>
      <c r="V17" s="73"/>
      <c r="W17" s="73"/>
      <c r="X17" s="73"/>
      <c r="Y17" s="73"/>
      <c r="Z17" s="73"/>
      <c r="AA17" s="79" t="s">
        <v>35</v>
      </c>
      <c r="AB17" s="73"/>
      <c r="AC17" s="73"/>
      <c r="AD17" s="79"/>
      <c r="AE17" s="80" t="s">
        <v>46</v>
      </c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48" t="s">
        <v>19</v>
      </c>
      <c r="C18" s="49"/>
      <c r="D18" s="50"/>
      <c r="E18" s="31">
        <f>PRODUCT(U12)</f>
        <v>3</v>
      </c>
      <c r="F18" s="31">
        <f t="shared" ref="F18:I18" si="2">PRODUCT(V12)</f>
        <v>0</v>
      </c>
      <c r="G18" s="31">
        <f t="shared" si="2"/>
        <v>0</v>
      </c>
      <c r="H18" s="31">
        <f t="shared" si="2"/>
        <v>2</v>
      </c>
      <c r="I18" s="31">
        <f t="shared" si="2"/>
        <v>8</v>
      </c>
      <c r="J18" s="1"/>
      <c r="K18" s="51">
        <f>PRODUCT((F18+G18)/E18)</f>
        <v>0</v>
      </c>
      <c r="L18" s="51">
        <f>PRODUCT(H18/E18)</f>
        <v>0.66666666666666663</v>
      </c>
      <c r="M18" s="51">
        <f>PRODUCT(I18/E18)</f>
        <v>2.6666666666666665</v>
      </c>
      <c r="N18" s="52">
        <f>PRODUCT(I18/O18)</f>
        <v>0.53333333333333333</v>
      </c>
      <c r="O18" s="25">
        <v>15</v>
      </c>
      <c r="P18" s="77" t="s">
        <v>39</v>
      </c>
      <c r="Q18" s="78"/>
      <c r="R18" s="73" t="s">
        <v>45</v>
      </c>
      <c r="S18" s="73"/>
      <c r="T18" s="73"/>
      <c r="U18" s="73"/>
      <c r="V18" s="73"/>
      <c r="W18" s="73"/>
      <c r="X18" s="73"/>
      <c r="Y18" s="73"/>
      <c r="Z18" s="73"/>
      <c r="AA18" s="79" t="s">
        <v>35</v>
      </c>
      <c r="AB18" s="73"/>
      <c r="AC18" s="73"/>
      <c r="AD18" s="79"/>
      <c r="AE18" s="80" t="s">
        <v>46</v>
      </c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53" t="s">
        <v>20</v>
      </c>
      <c r="C19" s="54"/>
      <c r="D19" s="55"/>
      <c r="E19" s="18">
        <f>SUM(E16:E18)</f>
        <v>34</v>
      </c>
      <c r="F19" s="18">
        <f>SUM(F16:F18)</f>
        <v>1</v>
      </c>
      <c r="G19" s="18">
        <f>SUM(G16:G18)</f>
        <v>3</v>
      </c>
      <c r="H19" s="18">
        <f>SUM(H16:H18)</f>
        <v>20</v>
      </c>
      <c r="I19" s="18">
        <f>SUM(I16:I18)</f>
        <v>115</v>
      </c>
      <c r="J19" s="1"/>
      <c r="K19" s="56">
        <f>PRODUCT((F19+G19)/E19)</f>
        <v>0.11764705882352941</v>
      </c>
      <c r="L19" s="56">
        <f>PRODUCT(H19/E19)</f>
        <v>0.58823529411764708</v>
      </c>
      <c r="M19" s="56">
        <f>PRODUCT(I19/E19)</f>
        <v>3.3823529411764706</v>
      </c>
      <c r="N19" s="32">
        <f>PRODUCT(I19/O19)</f>
        <v>0.53738317757009346</v>
      </c>
      <c r="O19" s="25">
        <f>SUM(O16:O18)</f>
        <v>214</v>
      </c>
      <c r="P19" s="81" t="s">
        <v>22</v>
      </c>
      <c r="Q19" s="82"/>
      <c r="R19" s="83" t="s">
        <v>45</v>
      </c>
      <c r="S19" s="83"/>
      <c r="T19" s="83"/>
      <c r="U19" s="83"/>
      <c r="V19" s="83"/>
      <c r="W19" s="83"/>
      <c r="X19" s="83"/>
      <c r="Y19" s="83"/>
      <c r="Z19" s="83"/>
      <c r="AA19" s="84" t="s">
        <v>35</v>
      </c>
      <c r="AB19" s="83"/>
      <c r="AC19" s="83"/>
      <c r="AD19" s="84"/>
      <c r="AE19" s="85" t="s">
        <v>46</v>
      </c>
      <c r="AF19" s="23"/>
      <c r="AG19" s="1"/>
      <c r="AH19" s="8"/>
      <c r="AI19" s="8"/>
      <c r="AJ19" s="8"/>
      <c r="AK19" s="7"/>
    </row>
    <row r="20" spans="1:37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1"/>
      <c r="Q20" s="39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1"/>
      <c r="AH20" s="24"/>
      <c r="AI20" s="24"/>
      <c r="AJ20" s="24"/>
      <c r="AK20" s="7"/>
    </row>
    <row r="21" spans="1:37" ht="15" customHeight="1" x14ac:dyDescent="0.25">
      <c r="A21" s="1"/>
      <c r="B21" s="1" t="s">
        <v>36</v>
      </c>
      <c r="C21" s="1"/>
      <c r="D21" s="1" t="s">
        <v>49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5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5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 t="s">
        <v>41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2020-08-24T08:12:10Z</dcterms:modified>
</cp:coreProperties>
</file>