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17" i="1" s="1"/>
  <c r="M17" i="1"/>
  <c r="AE17" i="1"/>
  <c r="AD17" i="1"/>
  <c r="AC17" i="1"/>
  <c r="AB17" i="1"/>
  <c r="AA17" i="1"/>
  <c r="Z17" i="1"/>
  <c r="Y17" i="1"/>
  <c r="I23" i="1" s="1"/>
  <c r="X17" i="1"/>
  <c r="H23" i="1" s="1"/>
  <c r="W17" i="1"/>
  <c r="G23" i="1" s="1"/>
  <c r="V17" i="1"/>
  <c r="F23" i="1" s="1"/>
  <c r="U17" i="1"/>
  <c r="E23" i="1" s="1"/>
  <c r="T17" i="1"/>
  <c r="S17" i="1"/>
  <c r="R17" i="1"/>
  <c r="Q17" i="1"/>
  <c r="P17" i="1"/>
  <c r="L17" i="1"/>
  <c r="K17" i="1"/>
  <c r="J17" i="1"/>
  <c r="I17" i="1"/>
  <c r="I21" i="1"/>
  <c r="H17" i="1"/>
  <c r="H21" i="1"/>
  <c r="H24" i="1" s="1"/>
  <c r="G17" i="1"/>
  <c r="G21" i="1"/>
  <c r="F17" i="1"/>
  <c r="F21" i="1" s="1"/>
  <c r="E17" i="1"/>
  <c r="E21" i="1" s="1"/>
  <c r="N23" i="1" l="1"/>
  <c r="I24" i="1"/>
  <c r="G24" i="1"/>
  <c r="F24" i="1"/>
  <c r="K21" i="1"/>
  <c r="K23" i="1"/>
  <c r="E24" i="1"/>
  <c r="M21" i="1"/>
  <c r="L21" i="1"/>
  <c r="L23" i="1"/>
  <c r="M23" i="1"/>
  <c r="N17" i="1"/>
  <c r="N21" i="1" s="1"/>
  <c r="O21" i="1"/>
  <c r="O24" i="1" s="1"/>
  <c r="N24" i="1" s="1"/>
  <c r="D18" i="1"/>
  <c r="L24" i="1" l="1"/>
  <c r="M24" i="1"/>
  <c r="K24" i="1"/>
</calcChain>
</file>

<file path=xl/sharedStrings.xml><?xml version="1.0" encoding="utf-8"?>
<sst xmlns="http://schemas.openxmlformats.org/spreadsheetml/2006/main" count="89" uniqueCount="60">
  <si>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</si>
  <si>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</si>
  <si>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</si>
  <si>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</si>
  <si>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</si>
  <si>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</si>
  <si>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</si>
  <si>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</si>
  <si>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</si>
  <si>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</si>
  <si>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</si>
  <si>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</si>
  <si>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</si>
  <si>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</si>
  <si>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</si>
  <si>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</si>
  <si>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</si>
  <si>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</si>
  <si>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</si>
  <si>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</si>
  <si>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</si>
  <si>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</si>
  <si>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</si>
  <si>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</si>
  <si>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</si>
  <si>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</si>
  <si>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</si>
  <si>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</si>
  <si>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</si>
  <si>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</si>
  <si>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</si>
  <si>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</si>
  <si>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</si>
  <si>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</si>
  <si>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Jenni Glad</t>
  </si>
  <si>
    <t>12.</t>
  </si>
  <si>
    <t>TyTe</t>
  </si>
  <si>
    <t>TyTe = Tyrnävän Tempaus  (1922)</t>
  </si>
  <si>
    <t>ENSIMMÄISET</t>
  </si>
  <si>
    <t>Ottelu</t>
  </si>
  <si>
    <t>1.  ottelu</t>
  </si>
  <si>
    <t>Kunnari</t>
  </si>
  <si>
    <t>ykköspesis</t>
  </si>
  <si>
    <t>KeKi</t>
  </si>
  <si>
    <t>KeKi = Kempeleen Kiri  (1915)</t>
  </si>
  <si>
    <t>13.05. 2009  Lippo - TyTe  2-0  (3-1, 2-1)</t>
  </si>
  <si>
    <t>4.  ottelu</t>
  </si>
  <si>
    <t>03.06. 2009  TyTe - YPJ  2-1  (2-9, 4-3, 1-0)</t>
  </si>
  <si>
    <t>9.  ottelu</t>
  </si>
  <si>
    <t>24.06. 2009  TyTe - SiiPe  1-0  (5-4, 6-6)</t>
  </si>
  <si>
    <t xml:space="preserve">  17 v   5 kk 21 pv</t>
  </si>
  <si>
    <t xml:space="preserve">  17 v   6 kk 12 pv</t>
  </si>
  <si>
    <t xml:space="preserve">  17 v   7 kk   2 pv</t>
  </si>
  <si>
    <t>SiiPe</t>
  </si>
  <si>
    <t>suomensarja</t>
  </si>
  <si>
    <t>SiiPe = Siilinjärven Pesis  (1987)</t>
  </si>
  <si>
    <t>22.11.1991   Tyrnävä</t>
  </si>
  <si>
    <t>SiiPe  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</si>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</sst>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4" customWidth="1"/>
    <col min="4" max="4" width="9.2851562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42578125" style="55" customWidth="1"/>
    <col min="16" max="23" width="5.7109375" style="55" customWidth="1"/>
    <col min="24" max="31" width="5.7109375" style="25" customWidth="1"/>
    <col min="32" max="32" width="6.7109375" style="25" customWidth="1"/>
    <col min="33" max="33" width="22.28515625" style="25" customWidth="1"/>
    <col min="34" max="16384" width="9.140625" style="25"/>
  </cols>
  <sheetData>
    <row r="1" spans="1:37" s="9" customFormat="1" ht="15" customHeight="1" x14ac:dyDescent="0.25">
      <c r="A1" s="1"/>
      <c r="B1" s="28" t="s">
        <v>34</v>
      </c>
      <c r="C1" s="2"/>
      <c r="D1" s="3"/>
      <c r="E1" s="4" t="s">
        <v>56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62">
        <v>2008</v>
      </c>
      <c r="C4" s="62"/>
      <c r="D4" s="63" t="s">
        <v>36</v>
      </c>
      <c r="E4" s="62"/>
      <c r="F4" s="64" t="s">
        <v>42</v>
      </c>
      <c r="G4" s="65"/>
      <c r="H4" s="66"/>
      <c r="I4" s="62"/>
      <c r="J4" s="62"/>
      <c r="K4" s="62"/>
      <c r="L4" s="62"/>
      <c r="M4" s="62"/>
      <c r="N4" s="62"/>
      <c r="O4" s="36"/>
      <c r="P4" s="57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2009</v>
      </c>
      <c r="C5" s="26" t="s">
        <v>35</v>
      </c>
      <c r="D5" s="28" t="s">
        <v>36</v>
      </c>
      <c r="E5" s="26">
        <v>18</v>
      </c>
      <c r="F5" s="26">
        <v>0</v>
      </c>
      <c r="G5" s="26">
        <v>2</v>
      </c>
      <c r="H5" s="26">
        <v>1</v>
      </c>
      <c r="I5" s="26">
        <v>10</v>
      </c>
      <c r="J5" s="26">
        <v>2</v>
      </c>
      <c r="K5" s="26">
        <v>3</v>
      </c>
      <c r="L5" s="26">
        <v>3</v>
      </c>
      <c r="M5" s="26">
        <v>2</v>
      </c>
      <c r="N5" s="56">
        <v>0.25600000000000001</v>
      </c>
      <c r="O5" s="36">
        <f>PRODUCT(I5/N5)</f>
        <v>39.0625</v>
      </c>
      <c r="P5" s="57"/>
      <c r="Q5" s="26"/>
      <c r="R5" s="26"/>
      <c r="S5" s="26"/>
      <c r="T5" s="26"/>
      <c r="U5" s="27">
        <v>5</v>
      </c>
      <c r="V5" s="27">
        <v>0</v>
      </c>
      <c r="W5" s="27">
        <v>2</v>
      </c>
      <c r="X5" s="27">
        <v>0</v>
      </c>
      <c r="Y5" s="27">
        <v>8</v>
      </c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62">
        <v>2010</v>
      </c>
      <c r="C6" s="62"/>
      <c r="D6" s="63" t="s">
        <v>43</v>
      </c>
      <c r="E6" s="62"/>
      <c r="F6" s="64" t="s">
        <v>42</v>
      </c>
      <c r="G6" s="65"/>
      <c r="H6" s="66"/>
      <c r="I6" s="62"/>
      <c r="J6" s="62"/>
      <c r="K6" s="62"/>
      <c r="L6" s="62"/>
      <c r="M6" s="62"/>
      <c r="N6" s="62"/>
      <c r="O6" s="36"/>
      <c r="P6" s="57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62">
        <v>2011</v>
      </c>
      <c r="C7" s="62"/>
      <c r="D7" s="63" t="s">
        <v>43</v>
      </c>
      <c r="E7" s="62"/>
      <c r="F7" s="64" t="s">
        <v>42</v>
      </c>
      <c r="G7" s="65"/>
      <c r="H7" s="66"/>
      <c r="I7" s="62"/>
      <c r="J7" s="62"/>
      <c r="K7" s="62"/>
      <c r="L7" s="62"/>
      <c r="M7" s="62"/>
      <c r="N7" s="62"/>
      <c r="O7" s="36"/>
      <c r="P7" s="57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6">
        <v>2012</v>
      </c>
      <c r="C8" s="26"/>
      <c r="D8" s="40"/>
      <c r="E8" s="26"/>
      <c r="F8" s="57"/>
      <c r="G8" s="32"/>
      <c r="H8" s="60"/>
      <c r="I8" s="26"/>
      <c r="J8" s="26"/>
      <c r="K8" s="26"/>
      <c r="L8" s="26"/>
      <c r="M8" s="26"/>
      <c r="N8" s="26"/>
      <c r="O8" s="36"/>
      <c r="P8" s="57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6">
        <v>2013</v>
      </c>
      <c r="C9" s="26"/>
      <c r="D9" s="40"/>
      <c r="E9" s="26"/>
      <c r="F9" s="57"/>
      <c r="G9" s="32"/>
      <c r="H9" s="60"/>
      <c r="I9" s="26"/>
      <c r="J9" s="26"/>
      <c r="K9" s="26"/>
      <c r="L9" s="26"/>
      <c r="M9" s="26"/>
      <c r="N9" s="26"/>
      <c r="O9" s="36"/>
      <c r="P9" s="57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6">
        <v>2014</v>
      </c>
      <c r="C10" s="26"/>
      <c r="D10" s="40"/>
      <c r="E10" s="26"/>
      <c r="F10" s="57"/>
      <c r="G10" s="32"/>
      <c r="H10" s="60"/>
      <c r="I10" s="26"/>
      <c r="J10" s="26"/>
      <c r="K10" s="26"/>
      <c r="L10" s="26"/>
      <c r="M10" s="26"/>
      <c r="N10" s="26"/>
      <c r="O10" s="36"/>
      <c r="P10" s="57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6">
        <v>2015</v>
      </c>
      <c r="C11" s="26"/>
      <c r="D11" s="40"/>
      <c r="E11" s="26"/>
      <c r="F11" s="57"/>
      <c r="G11" s="32"/>
      <c r="H11" s="60"/>
      <c r="I11" s="26"/>
      <c r="J11" s="26"/>
      <c r="K11" s="26"/>
      <c r="L11" s="26"/>
      <c r="M11" s="26"/>
      <c r="N11" s="26"/>
      <c r="O11" s="36"/>
      <c r="P11" s="57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67">
        <v>2016</v>
      </c>
      <c r="C12" s="67"/>
      <c r="D12" s="69" t="s">
        <v>53</v>
      </c>
      <c r="E12" s="67"/>
      <c r="F12" s="71" t="s">
        <v>54</v>
      </c>
      <c r="G12" s="68"/>
      <c r="H12" s="70"/>
      <c r="I12" s="67"/>
      <c r="J12" s="67"/>
      <c r="K12" s="67"/>
      <c r="L12" s="67"/>
      <c r="M12" s="67"/>
      <c r="N12" s="67"/>
      <c r="O12" s="36"/>
      <c r="P12" s="57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67">
        <v>2017</v>
      </c>
      <c r="C13" s="67"/>
      <c r="D13" s="69" t="s">
        <v>53</v>
      </c>
      <c r="E13" s="67"/>
      <c r="F13" s="71" t="s">
        <v>54</v>
      </c>
      <c r="G13" s="68"/>
      <c r="H13" s="70"/>
      <c r="I13" s="67"/>
      <c r="J13" s="67"/>
      <c r="K13" s="67"/>
      <c r="L13" s="67"/>
      <c r="M13" s="67"/>
      <c r="N13" s="67"/>
      <c r="O13" s="36"/>
      <c r="P13" s="57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67">
        <v>2018</v>
      </c>
      <c r="C14" s="67"/>
      <c r="D14" s="69" t="s">
        <v>57</v>
      </c>
      <c r="E14" s="67"/>
      <c r="F14" s="71" t="s">
        <v>54</v>
      </c>
      <c r="G14" s="68"/>
      <c r="H14" s="70"/>
      <c r="I14" s="67"/>
      <c r="J14" s="67"/>
      <c r="K14" s="67"/>
      <c r="L14" s="67"/>
      <c r="M14" s="67"/>
      <c r="N14" s="67"/>
      <c r="O14" s="36"/>
      <c r="P14" s="57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67">
        <v>2019</v>
      </c>
      <c r="C15" s="67"/>
      <c r="D15" s="69" t="s">
        <v>57</v>
      </c>
      <c r="E15" s="67"/>
      <c r="F15" s="71" t="s">
        <v>54</v>
      </c>
      <c r="G15" s="68"/>
      <c r="H15" s="70"/>
      <c r="I15" s="67"/>
      <c r="J15" s="67"/>
      <c r="K15" s="67"/>
      <c r="L15" s="67"/>
      <c r="M15" s="67"/>
      <c r="N15" s="67"/>
      <c r="O15" s="36"/>
      <c r="P15" s="57"/>
      <c r="Q15" s="26"/>
      <c r="R15" s="26"/>
      <c r="S15" s="26"/>
      <c r="T15" s="26"/>
      <c r="U15" s="27"/>
      <c r="V15" s="27"/>
      <c r="W15" s="27"/>
      <c r="X15" s="27"/>
      <c r="Y15" s="27"/>
      <c r="Z15" s="26"/>
      <c r="AA15" s="26"/>
      <c r="AB15" s="26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67">
        <v>2020</v>
      </c>
      <c r="C16" s="67"/>
      <c r="D16" s="69" t="s">
        <v>57</v>
      </c>
      <c r="E16" s="67"/>
      <c r="F16" s="71" t="s">
        <v>54</v>
      </c>
      <c r="G16" s="68"/>
      <c r="H16" s="70"/>
      <c r="I16" s="67"/>
      <c r="J16" s="67"/>
      <c r="K16" s="67"/>
      <c r="L16" s="67"/>
      <c r="M16" s="67"/>
      <c r="N16" s="67"/>
      <c r="O16" s="36"/>
      <c r="P16" s="57"/>
      <c r="Q16" s="26"/>
      <c r="R16" s="26"/>
      <c r="S16" s="26"/>
      <c r="T16" s="26"/>
      <c r="U16" s="27"/>
      <c r="V16" s="27"/>
      <c r="W16" s="27"/>
      <c r="X16" s="27"/>
      <c r="Y16" s="27"/>
      <c r="Z16" s="26"/>
      <c r="AA16" s="26"/>
      <c r="AB16" s="26"/>
      <c r="AC16" s="26"/>
      <c r="AD16" s="26"/>
      <c r="AE16" s="26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6" t="s">
        <v>9</v>
      </c>
      <c r="C17" s="17"/>
      <c r="D17" s="15"/>
      <c r="E17" s="18">
        <f t="shared" ref="E17:M17" si="0">SUM(E5:E5)</f>
        <v>18</v>
      </c>
      <c r="F17" s="18">
        <f t="shared" si="0"/>
        <v>0</v>
      </c>
      <c r="G17" s="18">
        <f t="shared" si="0"/>
        <v>2</v>
      </c>
      <c r="H17" s="18">
        <f t="shared" si="0"/>
        <v>1</v>
      </c>
      <c r="I17" s="18">
        <f t="shared" si="0"/>
        <v>10</v>
      </c>
      <c r="J17" s="18">
        <f t="shared" si="0"/>
        <v>2</v>
      </c>
      <c r="K17" s="18">
        <f t="shared" si="0"/>
        <v>3</v>
      </c>
      <c r="L17" s="18">
        <f t="shared" si="0"/>
        <v>3</v>
      </c>
      <c r="M17" s="18">
        <f t="shared" si="0"/>
        <v>2</v>
      </c>
      <c r="N17" s="30">
        <f>PRODUCT(I17/O17)</f>
        <v>0.25600000000000001</v>
      </c>
      <c r="O17" s="31">
        <f t="shared" ref="O17:AE17" si="1">SUM(O5:O5)</f>
        <v>39.0625</v>
      </c>
      <c r="P17" s="18">
        <f t="shared" si="1"/>
        <v>0</v>
      </c>
      <c r="Q17" s="18">
        <f t="shared" si="1"/>
        <v>0</v>
      </c>
      <c r="R17" s="18">
        <f t="shared" si="1"/>
        <v>0</v>
      </c>
      <c r="S17" s="18">
        <f t="shared" si="1"/>
        <v>0</v>
      </c>
      <c r="T17" s="18">
        <f t="shared" si="1"/>
        <v>0</v>
      </c>
      <c r="U17" s="18">
        <f t="shared" si="1"/>
        <v>5</v>
      </c>
      <c r="V17" s="18">
        <f t="shared" si="1"/>
        <v>0</v>
      </c>
      <c r="W17" s="18">
        <f t="shared" si="1"/>
        <v>2</v>
      </c>
      <c r="X17" s="18">
        <f t="shared" si="1"/>
        <v>0</v>
      </c>
      <c r="Y17" s="18">
        <f t="shared" si="1"/>
        <v>8</v>
      </c>
      <c r="Z17" s="18">
        <f t="shared" si="1"/>
        <v>0</v>
      </c>
      <c r="AA17" s="18">
        <f t="shared" si="1"/>
        <v>0</v>
      </c>
      <c r="AB17" s="18">
        <f t="shared" si="1"/>
        <v>0</v>
      </c>
      <c r="AC17" s="18">
        <f t="shared" si="1"/>
        <v>0</v>
      </c>
      <c r="AD17" s="18">
        <f t="shared" si="1"/>
        <v>0</v>
      </c>
      <c r="AE17" s="18">
        <f t="shared" si="1"/>
        <v>0</v>
      </c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28" t="s">
        <v>2</v>
      </c>
      <c r="C18" s="32"/>
      <c r="D18" s="33">
        <f>SUM(F17:H17)+((I17-F17-G17)/3)+(E17/3)+(Z17*25)+(AA17*25)+(AB17*10)+(AC17*25)+(AD17*20)+(AE17*15)</f>
        <v>11.666666666666666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5"/>
      <c r="AE18" s="1"/>
      <c r="AF18" s="23"/>
      <c r="AG18" s="8"/>
      <c r="AH18" s="8"/>
      <c r="AI18" s="8"/>
      <c r="AJ18" s="8"/>
      <c r="AK18" s="8"/>
    </row>
    <row r="19" spans="1:37" s="9" customFormat="1" ht="15" customHeight="1" x14ac:dyDescent="0.25">
      <c r="A19" s="1"/>
      <c r="B19" s="1"/>
      <c r="C19" s="1"/>
      <c r="D19" s="24"/>
      <c r="E19" s="1"/>
      <c r="F19" s="1"/>
      <c r="G19" s="1"/>
      <c r="H19" s="1"/>
      <c r="I19" s="1"/>
      <c r="J19" s="1"/>
      <c r="K19" s="1"/>
      <c r="L19" s="1"/>
      <c r="M19" s="1"/>
      <c r="N19" s="34"/>
      <c r="O19" s="36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22" t="s">
        <v>16</v>
      </c>
      <c r="C20" s="38"/>
      <c r="D20" s="38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1"/>
      <c r="K20" s="18" t="s">
        <v>25</v>
      </c>
      <c r="L20" s="18" t="s">
        <v>26</v>
      </c>
      <c r="M20" s="18" t="s">
        <v>27</v>
      </c>
      <c r="N20" s="30" t="s">
        <v>32</v>
      </c>
      <c r="O20" s="24"/>
      <c r="P20" s="39" t="s">
        <v>38</v>
      </c>
      <c r="Q20" s="12"/>
      <c r="R20" s="12"/>
      <c r="S20" s="59"/>
      <c r="T20" s="59"/>
      <c r="U20" s="59"/>
      <c r="V20" s="59"/>
      <c r="W20" s="59"/>
      <c r="X20" s="12"/>
      <c r="Y20" s="12"/>
      <c r="Z20" s="12"/>
      <c r="AA20" s="12"/>
      <c r="AB20" s="12"/>
      <c r="AC20" s="12"/>
      <c r="AD20" s="12"/>
      <c r="AE20" s="60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39" t="s">
        <v>17</v>
      </c>
      <c r="C21" s="12"/>
      <c r="D21" s="40"/>
      <c r="E21" s="26">
        <f>PRODUCT(E17)</f>
        <v>18</v>
      </c>
      <c r="F21" s="26">
        <f>PRODUCT(F17)</f>
        <v>0</v>
      </c>
      <c r="G21" s="26">
        <f>PRODUCT(G17)</f>
        <v>2</v>
      </c>
      <c r="H21" s="26">
        <f>PRODUCT(H17)</f>
        <v>1</v>
      </c>
      <c r="I21" s="26">
        <f>PRODUCT(I17)</f>
        <v>10</v>
      </c>
      <c r="J21" s="1"/>
      <c r="K21" s="41">
        <f>PRODUCT((F21+G21)/E21)</f>
        <v>0.1111111111111111</v>
      </c>
      <c r="L21" s="41">
        <f>PRODUCT(H21/E21)</f>
        <v>5.5555555555555552E-2</v>
      </c>
      <c r="M21" s="41">
        <f>PRODUCT(I21/E21)</f>
        <v>0.55555555555555558</v>
      </c>
      <c r="N21" s="29">
        <f>PRODUCT(N17)</f>
        <v>0.25600000000000001</v>
      </c>
      <c r="O21" s="24">
        <f>PRODUCT(O17)</f>
        <v>39.0625</v>
      </c>
      <c r="P21" s="72" t="s">
        <v>39</v>
      </c>
      <c r="Q21" s="73"/>
      <c r="R21" s="74" t="s">
        <v>45</v>
      </c>
      <c r="S21" s="74"/>
      <c r="T21" s="74"/>
      <c r="U21" s="74"/>
      <c r="V21" s="74"/>
      <c r="W21" s="74"/>
      <c r="X21" s="74"/>
      <c r="Y21" s="74"/>
      <c r="Z21" s="74" t="s">
        <v>40</v>
      </c>
      <c r="AA21" s="74"/>
      <c r="AB21" s="74" t="s">
        <v>50</v>
      </c>
      <c r="AC21" s="75"/>
      <c r="AD21" s="74"/>
      <c r="AE21" s="76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42" t="s">
        <v>18</v>
      </c>
      <c r="C22" s="43"/>
      <c r="D22" s="44"/>
      <c r="E22" s="26"/>
      <c r="F22" s="26"/>
      <c r="G22" s="26"/>
      <c r="H22" s="26"/>
      <c r="I22" s="26"/>
      <c r="J22" s="1"/>
      <c r="K22" s="41"/>
      <c r="L22" s="41"/>
      <c r="M22" s="41"/>
      <c r="N22" s="29"/>
      <c r="O22" s="24"/>
      <c r="P22" s="77" t="s">
        <v>58</v>
      </c>
      <c r="Q22" s="78"/>
      <c r="R22" s="79" t="s">
        <v>47</v>
      </c>
      <c r="S22" s="79"/>
      <c r="T22" s="79"/>
      <c r="U22" s="79"/>
      <c r="V22" s="79"/>
      <c r="W22" s="79"/>
      <c r="X22" s="79"/>
      <c r="Y22" s="79"/>
      <c r="Z22" s="79" t="s">
        <v>46</v>
      </c>
      <c r="AA22" s="79"/>
      <c r="AB22" s="79" t="s">
        <v>51</v>
      </c>
      <c r="AC22" s="80"/>
      <c r="AD22" s="79"/>
      <c r="AE22" s="8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45" t="s">
        <v>19</v>
      </c>
      <c r="C23" s="46"/>
      <c r="D23" s="47"/>
      <c r="E23" s="27">
        <f>PRODUCT(U17)</f>
        <v>5</v>
      </c>
      <c r="F23" s="27">
        <f>PRODUCT(V17)</f>
        <v>0</v>
      </c>
      <c r="G23" s="27">
        <f>PRODUCT(W17)</f>
        <v>2</v>
      </c>
      <c r="H23" s="27">
        <f>PRODUCT(X17)</f>
        <v>0</v>
      </c>
      <c r="I23" s="27">
        <f>PRODUCT(Y17)</f>
        <v>8</v>
      </c>
      <c r="J23" s="1"/>
      <c r="K23" s="48">
        <f>PRODUCT((F23+G23)/E23)</f>
        <v>0.4</v>
      </c>
      <c r="L23" s="48">
        <f>PRODUCT(H23/E23)</f>
        <v>0</v>
      </c>
      <c r="M23" s="48">
        <f>PRODUCT(I23/E23)</f>
        <v>1.6</v>
      </c>
      <c r="N23" s="49">
        <f>PRODUCT(I23/O23)</f>
        <v>0.36363636363636365</v>
      </c>
      <c r="O23" s="24">
        <v>22</v>
      </c>
      <c r="P23" s="77" t="s">
        <v>59</v>
      </c>
      <c r="Q23" s="78"/>
      <c r="R23" s="79" t="s">
        <v>49</v>
      </c>
      <c r="S23" s="79"/>
      <c r="T23" s="79"/>
      <c r="U23" s="79"/>
      <c r="V23" s="79"/>
      <c r="W23" s="79"/>
      <c r="X23" s="79"/>
      <c r="Y23" s="79"/>
      <c r="Z23" s="79" t="s">
        <v>48</v>
      </c>
      <c r="AA23" s="79"/>
      <c r="AB23" s="79" t="s">
        <v>52</v>
      </c>
      <c r="AC23" s="80"/>
      <c r="AD23" s="79"/>
      <c r="AE23" s="8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50" t="s">
        <v>20</v>
      </c>
      <c r="C24" s="51"/>
      <c r="D24" s="52"/>
      <c r="E24" s="18">
        <f>SUM(E21:E23)</f>
        <v>23</v>
      </c>
      <c r="F24" s="18">
        <f>SUM(F21:F23)</f>
        <v>0</v>
      </c>
      <c r="G24" s="18">
        <f>SUM(G21:G23)</f>
        <v>4</v>
      </c>
      <c r="H24" s="18">
        <f>SUM(H21:H23)</f>
        <v>1</v>
      </c>
      <c r="I24" s="18">
        <f>SUM(I21:I23)</f>
        <v>18</v>
      </c>
      <c r="J24" s="1"/>
      <c r="K24" s="53">
        <f>PRODUCT((F24+G24)/E24)</f>
        <v>0.17391304347826086</v>
      </c>
      <c r="L24" s="53">
        <f>PRODUCT(H24/E24)</f>
        <v>4.3478260869565216E-2</v>
      </c>
      <c r="M24" s="53">
        <f>PRODUCT(I24/E24)</f>
        <v>0.78260869565217395</v>
      </c>
      <c r="N24" s="30">
        <f>PRODUCT(I24/O24)</f>
        <v>0.29477993858751278</v>
      </c>
      <c r="O24" s="24">
        <f>SUM(O21:O23)</f>
        <v>61.0625</v>
      </c>
      <c r="P24" s="82" t="s">
        <v>41</v>
      </c>
      <c r="Q24" s="83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5"/>
      <c r="AD24" s="84"/>
      <c r="AE24" s="86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24"/>
      <c r="P25" s="1"/>
      <c r="Q25" s="37"/>
      <c r="R25" s="1"/>
      <c r="S25" s="1"/>
      <c r="T25" s="24"/>
      <c r="U25" s="24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 t="s">
        <v>33</v>
      </c>
      <c r="C26" s="1"/>
      <c r="D26" s="58" t="s">
        <v>37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24"/>
      <c r="U26" s="24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 t="s">
        <v>44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 t="s">
        <v>55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2020-09-09T18:48:10Z</dcterms:modified>
</cp:coreProperties>
</file>