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9" i="1" l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O18" i="1"/>
  <c r="O15" i="1"/>
  <c r="O14" i="1"/>
  <c r="O13" i="1"/>
  <c r="O12" i="1"/>
  <c r="O19" i="1" s="1"/>
  <c r="N19" i="1" s="1"/>
  <c r="N23" i="1" s="1"/>
  <c r="I26" i="1" l="1"/>
  <c r="M26" i="1" s="1"/>
  <c r="M23" i="1"/>
  <c r="F26" i="1"/>
  <c r="K26" i="1" s="1"/>
  <c r="K23" i="1"/>
  <c r="H26" i="1"/>
  <c r="L26" i="1" s="1"/>
  <c r="L23" i="1"/>
  <c r="D20" i="1"/>
</calcChain>
</file>

<file path=xl/sharedStrings.xml><?xml version="1.0" encoding="utf-8"?>
<sst xmlns="http://schemas.openxmlformats.org/spreadsheetml/2006/main" count="106" uniqueCount="63">
  <si>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</si>
  <si>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</si>
  <si>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</si>
  <si>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</si>
  <si>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</si>
  <si>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</si>
  <si>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</si>
  <si>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</si>
  <si>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</si>
  <si>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</si>
  <si>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</si>
  <si>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</si>
  <si>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</si>
  <si>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</si>
  <si>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</si>
  <si>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</si>
  <si>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</si>
  <si>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</si>
  <si>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</si>
  <si>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</si>
  <si>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</si>
  <si>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</si>
  <si>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</si>
  <si>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</si>
  <si>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</si>
  <si>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</si>
  <si>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</si>
  <si>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</si>
  <si>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</si>
  <si>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</si>
  <si>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</si>
  <si>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</si>
  <si>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</si>
  <si>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</si>
  <si>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Sinikka Försti</t>
  </si>
  <si>
    <t>NJ</t>
  </si>
  <si>
    <t>YJ</t>
  </si>
  <si>
    <t>SMJ</t>
  </si>
  <si>
    <t>PeTo</t>
  </si>
  <si>
    <t>9.</t>
  </si>
  <si>
    <t>10.</t>
  </si>
  <si>
    <t>11.</t>
  </si>
  <si>
    <t>13.2.1965</t>
  </si>
  <si>
    <t>suomensarja</t>
  </si>
  <si>
    <t>ykköspesis</t>
  </si>
  <si>
    <t>NJ = Nurmon Jymy  (1925)</t>
  </si>
  <si>
    <t>YJ = Ylihärmän Junkkarit  (1908)</t>
  </si>
  <si>
    <t>SMJ = Seinäjoen Maila-Jussit  (1932)</t>
  </si>
  <si>
    <t>PeTo = Peräseinäjoen Toive  (1927)</t>
  </si>
  <si>
    <t>ENSIMMÄISET</t>
  </si>
  <si>
    <t>Ottelu</t>
  </si>
  <si>
    <t>Kunnari</t>
  </si>
  <si>
    <t>KaKa = Kauhajoen Karhu  (1910)</t>
  </si>
  <si>
    <t>KaKa</t>
  </si>
  <si>
    <t>ykkössarja</t>
  </si>
  <si>
    <t>12.05. 1984  NJ - Tahko  6-7</t>
  </si>
  <si>
    <t>1.  ottelu</t>
  </si>
  <si>
    <t xml:space="preserve">  19 v   2 kk 29 pv</t>
  </si>
  <si>
    <t>27.07. 1994  SMJ - Lippo  2-1  (0-8, 2-1, 1-0)</t>
  </si>
  <si>
    <t>68.  ottelu</t>
  </si>
  <si>
    <t xml:space="preserve">  29 v   5 kk 14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</si>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</sst>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8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51.28515625" style="25" customWidth="1"/>
    <col min="33" max="33" width="9.140625" style="25"/>
    <col min="36" max="16384" width="9.140625" style="25"/>
  </cols>
  <sheetData>
    <row r="1" spans="1:37" s="9" customFormat="1" ht="15" customHeight="1" x14ac:dyDescent="0.25">
      <c r="A1" s="1"/>
      <c r="B1" s="2" t="s">
        <v>34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/>
      <c r="AI1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/>
      <c r="AI2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J3" s="8"/>
      <c r="AK3" s="8"/>
    </row>
    <row r="4" spans="1:37" ht="15" customHeight="1" x14ac:dyDescent="0.2">
      <c r="A4" s="1"/>
      <c r="B4" s="26">
        <v>1984</v>
      </c>
      <c r="C4" s="26" t="s">
        <v>39</v>
      </c>
      <c r="D4" s="39" t="s">
        <v>35</v>
      </c>
      <c r="E4" s="26">
        <v>8</v>
      </c>
      <c r="F4" s="26">
        <v>0</v>
      </c>
      <c r="G4" s="26">
        <v>5</v>
      </c>
      <c r="H4" s="26">
        <v>5</v>
      </c>
      <c r="I4" s="26">
        <v>21</v>
      </c>
      <c r="J4" s="26">
        <v>3</v>
      </c>
      <c r="K4" s="26">
        <v>4</v>
      </c>
      <c r="L4" s="26">
        <v>9</v>
      </c>
      <c r="M4" s="26">
        <v>5</v>
      </c>
      <c r="N4" s="90">
        <v>0.65625</v>
      </c>
      <c r="O4" s="24">
        <v>32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J4" s="8"/>
      <c r="AK4" s="8"/>
    </row>
    <row r="5" spans="1:37" ht="15" customHeight="1" x14ac:dyDescent="0.2">
      <c r="A5" s="1"/>
      <c r="B5" s="60">
        <v>1985</v>
      </c>
      <c r="C5" s="60"/>
      <c r="D5" s="61" t="s">
        <v>35</v>
      </c>
      <c r="E5" s="60"/>
      <c r="F5" s="69" t="s">
        <v>54</v>
      </c>
      <c r="G5" s="68"/>
      <c r="H5" s="67"/>
      <c r="I5" s="60"/>
      <c r="J5" s="60"/>
      <c r="K5" s="60"/>
      <c r="L5" s="60"/>
      <c r="M5" s="60"/>
      <c r="N5" s="62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J5" s="8"/>
      <c r="AK5" s="8"/>
    </row>
    <row r="6" spans="1:37" ht="15" customHeight="1" x14ac:dyDescent="0.2">
      <c r="A6" s="1"/>
      <c r="B6" s="60">
        <v>1986</v>
      </c>
      <c r="C6" s="60"/>
      <c r="D6" s="61" t="s">
        <v>35</v>
      </c>
      <c r="E6" s="60"/>
      <c r="F6" s="69" t="s">
        <v>54</v>
      </c>
      <c r="G6" s="68"/>
      <c r="H6" s="67"/>
      <c r="I6" s="60"/>
      <c r="J6" s="60"/>
      <c r="K6" s="60"/>
      <c r="L6" s="60"/>
      <c r="M6" s="60"/>
      <c r="N6" s="62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J6" s="8"/>
      <c r="AK6" s="8"/>
    </row>
    <row r="7" spans="1:37" ht="15" customHeight="1" x14ac:dyDescent="0.2">
      <c r="A7" s="1"/>
      <c r="B7" s="63">
        <v>1987</v>
      </c>
      <c r="C7" s="63"/>
      <c r="D7" s="64" t="s">
        <v>35</v>
      </c>
      <c r="E7" s="63"/>
      <c r="F7" s="66" t="s">
        <v>43</v>
      </c>
      <c r="G7" s="63"/>
      <c r="H7" s="63"/>
      <c r="I7" s="63"/>
      <c r="J7" s="63"/>
      <c r="K7" s="63"/>
      <c r="L7" s="63"/>
      <c r="M7" s="63"/>
      <c r="N7" s="65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J7" s="8"/>
      <c r="AK7" s="8"/>
    </row>
    <row r="8" spans="1:37" ht="15" customHeight="1" x14ac:dyDescent="0.2">
      <c r="A8" s="1"/>
      <c r="B8" s="63">
        <v>1988</v>
      </c>
      <c r="C8" s="63"/>
      <c r="D8" s="64" t="s">
        <v>35</v>
      </c>
      <c r="E8" s="63"/>
      <c r="F8" s="66" t="s">
        <v>43</v>
      </c>
      <c r="G8" s="63"/>
      <c r="H8" s="63"/>
      <c r="I8" s="63"/>
      <c r="J8" s="63"/>
      <c r="K8" s="63"/>
      <c r="L8" s="63"/>
      <c r="M8" s="63"/>
      <c r="N8" s="65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J8" s="8"/>
      <c r="AK8" s="8"/>
    </row>
    <row r="9" spans="1:37" ht="15" customHeight="1" x14ac:dyDescent="0.2">
      <c r="A9" s="1"/>
      <c r="B9" s="63">
        <v>1989</v>
      </c>
      <c r="C9" s="63"/>
      <c r="D9" s="64" t="s">
        <v>36</v>
      </c>
      <c r="E9" s="63"/>
      <c r="F9" s="66" t="s">
        <v>43</v>
      </c>
      <c r="G9" s="63"/>
      <c r="H9" s="63"/>
      <c r="I9" s="63"/>
      <c r="J9" s="63"/>
      <c r="K9" s="63"/>
      <c r="L9" s="63"/>
      <c r="M9" s="63"/>
      <c r="N9" s="65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J9" s="8"/>
      <c r="AK9" s="8"/>
    </row>
    <row r="10" spans="1:37" ht="15" customHeight="1" x14ac:dyDescent="0.2">
      <c r="A10" s="1"/>
      <c r="B10" s="63">
        <v>1990</v>
      </c>
      <c r="C10" s="63"/>
      <c r="D10" s="64" t="s">
        <v>36</v>
      </c>
      <c r="E10" s="63"/>
      <c r="F10" s="66" t="s">
        <v>43</v>
      </c>
      <c r="G10" s="63"/>
      <c r="H10" s="63"/>
      <c r="I10" s="63"/>
      <c r="J10" s="63"/>
      <c r="K10" s="63"/>
      <c r="L10" s="63"/>
      <c r="M10" s="63"/>
      <c r="N10" s="65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J10" s="8"/>
      <c r="AK10" s="8"/>
    </row>
    <row r="11" spans="1:37" ht="15" customHeight="1" x14ac:dyDescent="0.2">
      <c r="A11" s="1"/>
      <c r="B11" s="60">
        <v>1991</v>
      </c>
      <c r="C11" s="60"/>
      <c r="D11" s="61" t="s">
        <v>36</v>
      </c>
      <c r="E11" s="60"/>
      <c r="F11" s="69" t="s">
        <v>54</v>
      </c>
      <c r="G11" s="68"/>
      <c r="H11" s="67"/>
      <c r="I11" s="60"/>
      <c r="J11" s="60"/>
      <c r="K11" s="60"/>
      <c r="L11" s="60"/>
      <c r="M11" s="60"/>
      <c r="N11" s="62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J11" s="8"/>
      <c r="AK11" s="8"/>
    </row>
    <row r="12" spans="1:37" ht="15" customHeight="1" x14ac:dyDescent="0.2">
      <c r="A12" s="1"/>
      <c r="B12" s="26">
        <v>1992</v>
      </c>
      <c r="C12" s="26" t="s">
        <v>40</v>
      </c>
      <c r="D12" s="27" t="s">
        <v>36</v>
      </c>
      <c r="E12" s="26">
        <v>22</v>
      </c>
      <c r="F12" s="26">
        <v>0</v>
      </c>
      <c r="G12" s="26">
        <v>21</v>
      </c>
      <c r="H12" s="26">
        <v>10</v>
      </c>
      <c r="I12" s="26">
        <v>110</v>
      </c>
      <c r="J12" s="26">
        <v>9</v>
      </c>
      <c r="K12" s="26">
        <v>27</v>
      </c>
      <c r="L12" s="26">
        <v>53</v>
      </c>
      <c r="M12" s="26">
        <v>21</v>
      </c>
      <c r="N12" s="28">
        <v>0.63200000000000001</v>
      </c>
      <c r="O12" s="24">
        <f>PRODUCT(I12/N12)</f>
        <v>174.0506329113924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J12" s="8"/>
      <c r="AK12" s="8"/>
    </row>
    <row r="13" spans="1:37" ht="15" customHeight="1" x14ac:dyDescent="0.2">
      <c r="A13" s="1"/>
      <c r="B13" s="26">
        <v>1993</v>
      </c>
      <c r="C13" s="26" t="s">
        <v>39</v>
      </c>
      <c r="D13" s="27" t="s">
        <v>36</v>
      </c>
      <c r="E13" s="26">
        <v>17</v>
      </c>
      <c r="F13" s="26">
        <v>0</v>
      </c>
      <c r="G13" s="26">
        <v>11</v>
      </c>
      <c r="H13" s="26">
        <v>17</v>
      </c>
      <c r="I13" s="26">
        <v>53</v>
      </c>
      <c r="J13" s="26">
        <v>8</v>
      </c>
      <c r="K13" s="26">
        <v>14</v>
      </c>
      <c r="L13" s="26">
        <v>20</v>
      </c>
      <c r="M13" s="26">
        <v>11</v>
      </c>
      <c r="N13" s="28">
        <v>0.48599999999999999</v>
      </c>
      <c r="O13" s="24">
        <f>PRODUCT(I13/N13)</f>
        <v>109.05349794238684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J13" s="8"/>
      <c r="AK13" s="8"/>
    </row>
    <row r="14" spans="1:37" ht="15" customHeight="1" x14ac:dyDescent="0.2">
      <c r="A14" s="1"/>
      <c r="B14" s="26">
        <v>1994</v>
      </c>
      <c r="C14" s="26" t="s">
        <v>40</v>
      </c>
      <c r="D14" s="27" t="s">
        <v>37</v>
      </c>
      <c r="E14" s="26">
        <v>24</v>
      </c>
      <c r="F14" s="26">
        <v>1</v>
      </c>
      <c r="G14" s="26">
        <v>8</v>
      </c>
      <c r="H14" s="26">
        <v>9</v>
      </c>
      <c r="I14" s="26">
        <v>100</v>
      </c>
      <c r="J14" s="26">
        <v>28</v>
      </c>
      <c r="K14" s="26">
        <v>30</v>
      </c>
      <c r="L14" s="26">
        <v>33</v>
      </c>
      <c r="M14" s="26">
        <v>9</v>
      </c>
      <c r="N14" s="28">
        <v>0.57799999999999996</v>
      </c>
      <c r="O14" s="24">
        <f>PRODUCT(I14/N14)</f>
        <v>173.01038062283737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J14" s="8"/>
      <c r="AK14" s="8"/>
    </row>
    <row r="15" spans="1:37" ht="15" customHeight="1" x14ac:dyDescent="0.2">
      <c r="A15" s="1"/>
      <c r="B15" s="26">
        <v>1995</v>
      </c>
      <c r="C15" s="26" t="s">
        <v>41</v>
      </c>
      <c r="D15" s="27" t="s">
        <v>37</v>
      </c>
      <c r="E15" s="26">
        <v>22</v>
      </c>
      <c r="F15" s="26">
        <v>0</v>
      </c>
      <c r="G15" s="26">
        <v>5</v>
      </c>
      <c r="H15" s="26">
        <v>16</v>
      </c>
      <c r="I15" s="26">
        <v>92</v>
      </c>
      <c r="J15" s="26">
        <v>48</v>
      </c>
      <c r="K15" s="26">
        <v>23</v>
      </c>
      <c r="L15" s="26">
        <v>16</v>
      </c>
      <c r="M15" s="26">
        <v>5</v>
      </c>
      <c r="N15" s="28">
        <v>0.56100000000000005</v>
      </c>
      <c r="O15" s="24">
        <f>PRODUCT(I15/N15)</f>
        <v>163.99286987522279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J15" s="8"/>
      <c r="AK15" s="8"/>
    </row>
    <row r="16" spans="1:37" ht="15" customHeight="1" x14ac:dyDescent="0.2">
      <c r="A16" s="1"/>
      <c r="B16" s="60">
        <v>1996</v>
      </c>
      <c r="C16" s="60"/>
      <c r="D16" s="61" t="s">
        <v>53</v>
      </c>
      <c r="E16" s="60"/>
      <c r="F16" s="69" t="s">
        <v>44</v>
      </c>
      <c r="G16" s="68"/>
      <c r="H16" s="67"/>
      <c r="I16" s="60"/>
      <c r="J16" s="60"/>
      <c r="K16" s="60"/>
      <c r="L16" s="60"/>
      <c r="M16" s="60"/>
      <c r="N16" s="62"/>
      <c r="O16" s="24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23"/>
      <c r="AG16" s="8"/>
      <c r="AJ16" s="8"/>
      <c r="AK16" s="8"/>
    </row>
    <row r="17" spans="1:37" ht="15" customHeight="1" x14ac:dyDescent="0.2">
      <c r="A17" s="1"/>
      <c r="B17" s="60">
        <v>1997</v>
      </c>
      <c r="C17" s="60"/>
      <c r="D17" s="69" t="s">
        <v>38</v>
      </c>
      <c r="E17" s="60"/>
      <c r="F17" s="88" t="s">
        <v>44</v>
      </c>
      <c r="G17" s="89"/>
      <c r="H17" s="67"/>
      <c r="I17" s="60"/>
      <c r="J17" s="60"/>
      <c r="K17" s="60"/>
      <c r="L17" s="60"/>
      <c r="M17" s="60"/>
      <c r="N17" s="60"/>
      <c r="O17" s="24">
        <v>0</v>
      </c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8"/>
      <c r="AG17" s="8"/>
      <c r="AJ17" s="8"/>
      <c r="AK17" s="8"/>
    </row>
    <row r="18" spans="1:37" ht="15" customHeight="1" x14ac:dyDescent="0.2">
      <c r="A18" s="1"/>
      <c r="B18" s="26">
        <v>1998</v>
      </c>
      <c r="C18" s="26" t="s">
        <v>40</v>
      </c>
      <c r="D18" s="27" t="s">
        <v>38</v>
      </c>
      <c r="E18" s="26">
        <v>22</v>
      </c>
      <c r="F18" s="26">
        <v>0</v>
      </c>
      <c r="G18" s="26">
        <v>0</v>
      </c>
      <c r="H18" s="26">
        <v>15</v>
      </c>
      <c r="I18" s="26">
        <v>96</v>
      </c>
      <c r="J18" s="26">
        <v>19</v>
      </c>
      <c r="K18" s="26">
        <v>47</v>
      </c>
      <c r="L18" s="26">
        <v>30</v>
      </c>
      <c r="M18" s="26">
        <v>0</v>
      </c>
      <c r="N18" s="28">
        <v>0.53300000000000003</v>
      </c>
      <c r="O18" s="24">
        <f>PRODUCT(I18/N18)</f>
        <v>180.11257035647279</v>
      </c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/>
      <c r="AF18" s="23"/>
      <c r="AG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 t="shared" ref="E19:M19" si="0">SUM(E4:E18)</f>
        <v>115</v>
      </c>
      <c r="F19" s="18">
        <f t="shared" si="0"/>
        <v>1</v>
      </c>
      <c r="G19" s="18">
        <f t="shared" si="0"/>
        <v>50</v>
      </c>
      <c r="H19" s="18">
        <f t="shared" si="0"/>
        <v>72</v>
      </c>
      <c r="I19" s="18">
        <f t="shared" si="0"/>
        <v>472</v>
      </c>
      <c r="J19" s="18">
        <f t="shared" si="0"/>
        <v>115</v>
      </c>
      <c r="K19" s="18">
        <f t="shared" si="0"/>
        <v>145</v>
      </c>
      <c r="L19" s="18">
        <f t="shared" si="0"/>
        <v>161</v>
      </c>
      <c r="M19" s="18">
        <f t="shared" si="0"/>
        <v>51</v>
      </c>
      <c r="N19" s="30">
        <f>PRODUCT(I19/O19)</f>
        <v>0.58983783020202485</v>
      </c>
      <c r="O19" s="31">
        <f>SUM(O11:O18)</f>
        <v>800.21995170831224</v>
      </c>
      <c r="P19" s="18">
        <f t="shared" ref="P19:AE19" si="1">SUM(P4:P18)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>
        <f t="shared" si="1"/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23"/>
      <c r="AG19" s="8"/>
      <c r="AJ19" s="8"/>
      <c r="AK19" s="8"/>
    </row>
    <row r="20" spans="1:37" ht="15" customHeight="1" x14ac:dyDescent="0.2">
      <c r="A20" s="1"/>
      <c r="B20" s="27" t="s">
        <v>2</v>
      </c>
      <c r="C20" s="32"/>
      <c r="D20" s="33">
        <f>SUM(F19:H19)+((I19-F19-G19)/3)+(E19/3)+(Z19*25)+(AA19*25)+(AB19*10)+(AC19*25)+(AD19*20)+(AE19*15)</f>
        <v>301.66666666666669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35"/>
      <c r="AE20" s="1"/>
      <c r="AF20" s="23"/>
      <c r="AG20" s="8"/>
      <c r="AJ20" s="8"/>
      <c r="AK20" s="8"/>
    </row>
    <row r="21" spans="1:37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/>
      <c r="AI21"/>
      <c r="AJ21" s="8"/>
      <c r="AK21" s="8"/>
    </row>
    <row r="22" spans="1:37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32</v>
      </c>
      <c r="O22" s="37"/>
      <c r="P22" s="39" t="s">
        <v>49</v>
      </c>
      <c r="Q22" s="12"/>
      <c r="R22" s="12"/>
      <c r="S22" s="70"/>
      <c r="T22" s="70"/>
      <c r="U22" s="70"/>
      <c r="V22" s="70"/>
      <c r="W22" s="70"/>
      <c r="X22" s="12"/>
      <c r="Y22" s="12"/>
      <c r="Z22" s="12"/>
      <c r="AA22" s="12"/>
      <c r="AB22" s="12"/>
      <c r="AC22" s="12"/>
      <c r="AD22" s="12"/>
      <c r="AE22" s="71"/>
      <c r="AF22" s="23"/>
      <c r="AG22" s="8"/>
      <c r="AJ22" s="8"/>
      <c r="AK22" s="8"/>
    </row>
    <row r="23" spans="1:37" ht="15" customHeight="1" x14ac:dyDescent="0.2">
      <c r="A23" s="1"/>
      <c r="B23" s="39" t="s">
        <v>17</v>
      </c>
      <c r="C23" s="12"/>
      <c r="D23" s="40"/>
      <c r="E23" s="26">
        <f>PRODUCT(E19)</f>
        <v>115</v>
      </c>
      <c r="F23" s="26">
        <f>PRODUCT(F19)</f>
        <v>1</v>
      </c>
      <c r="G23" s="26">
        <f>PRODUCT(G19)</f>
        <v>50</v>
      </c>
      <c r="H23" s="26">
        <f>PRODUCT(H19)</f>
        <v>72</v>
      </c>
      <c r="I23" s="26">
        <f>PRODUCT(I19)</f>
        <v>472</v>
      </c>
      <c r="J23" s="1"/>
      <c r="K23" s="41">
        <f>PRODUCT((F23+G23)/E23)</f>
        <v>0.44347826086956521</v>
      </c>
      <c r="L23" s="41">
        <f>PRODUCT(H23/E23)</f>
        <v>0.62608695652173918</v>
      </c>
      <c r="M23" s="41">
        <f>PRODUCT(I23/E23)</f>
        <v>4.1043478260869568</v>
      </c>
      <c r="N23" s="28">
        <f>PRODUCT(N19)</f>
        <v>0.58983783020202485</v>
      </c>
      <c r="O23" s="37"/>
      <c r="P23" s="72" t="s">
        <v>50</v>
      </c>
      <c r="Q23" s="73"/>
      <c r="R23" s="74" t="s">
        <v>55</v>
      </c>
      <c r="S23" s="74"/>
      <c r="T23" s="74"/>
      <c r="U23" s="74"/>
      <c r="V23" s="74"/>
      <c r="W23" s="74"/>
      <c r="X23" s="74"/>
      <c r="Y23" s="74"/>
      <c r="Z23" s="75" t="s">
        <v>56</v>
      </c>
      <c r="AA23" s="74"/>
      <c r="AB23" s="74" t="s">
        <v>57</v>
      </c>
      <c r="AC23" s="75"/>
      <c r="AD23" s="75"/>
      <c r="AE23" s="76"/>
      <c r="AF23" s="23"/>
      <c r="AG23" s="8"/>
      <c r="AJ23" s="8"/>
      <c r="AK23" s="8"/>
    </row>
    <row r="24" spans="1:37" ht="15" customHeight="1" x14ac:dyDescent="0.2">
      <c r="A24" s="1"/>
      <c r="B24" s="42" t="s">
        <v>18</v>
      </c>
      <c r="C24" s="43"/>
      <c r="D24" s="44"/>
      <c r="E24" s="26"/>
      <c r="F24" s="26"/>
      <c r="G24" s="26"/>
      <c r="H24" s="26"/>
      <c r="I24" s="26"/>
      <c r="J24" s="1"/>
      <c r="K24" s="41"/>
      <c r="L24" s="41"/>
      <c r="M24" s="41"/>
      <c r="N24" s="28"/>
      <c r="O24" s="37"/>
      <c r="P24" s="77" t="s">
        <v>61</v>
      </c>
      <c r="Q24" s="78"/>
      <c r="R24" s="79" t="s">
        <v>55</v>
      </c>
      <c r="S24" s="79"/>
      <c r="T24" s="79"/>
      <c r="U24" s="79"/>
      <c r="V24" s="79"/>
      <c r="W24" s="79"/>
      <c r="X24" s="79"/>
      <c r="Y24" s="79"/>
      <c r="Z24" s="80" t="s">
        <v>56</v>
      </c>
      <c r="AA24" s="79"/>
      <c r="AB24" s="79" t="s">
        <v>57</v>
      </c>
      <c r="AC24" s="80"/>
      <c r="AD24" s="80"/>
      <c r="AE24" s="81"/>
      <c r="AF24" s="23"/>
      <c r="AG24" s="8"/>
      <c r="AJ24" s="8"/>
      <c r="AK24" s="8"/>
    </row>
    <row r="25" spans="1:37" ht="15" customHeight="1" x14ac:dyDescent="0.2">
      <c r="A25" s="1"/>
      <c r="B25" s="45" t="s">
        <v>19</v>
      </c>
      <c r="C25" s="46"/>
      <c r="D25" s="47"/>
      <c r="E25" s="29"/>
      <c r="F25" s="29"/>
      <c r="G25" s="29"/>
      <c r="H25" s="29"/>
      <c r="I25" s="29"/>
      <c r="J25" s="1"/>
      <c r="K25" s="48"/>
      <c r="L25" s="48"/>
      <c r="M25" s="48"/>
      <c r="N25" s="49"/>
      <c r="O25" s="37"/>
      <c r="P25" s="77" t="s">
        <v>62</v>
      </c>
      <c r="Q25" s="78"/>
      <c r="R25" s="79" t="s">
        <v>55</v>
      </c>
      <c r="S25" s="79"/>
      <c r="T25" s="79"/>
      <c r="U25" s="79"/>
      <c r="V25" s="79"/>
      <c r="W25" s="79"/>
      <c r="X25" s="79"/>
      <c r="Y25" s="79"/>
      <c r="Z25" s="80" t="s">
        <v>56</v>
      </c>
      <c r="AA25" s="79"/>
      <c r="AB25" s="79" t="s">
        <v>57</v>
      </c>
      <c r="AC25" s="80"/>
      <c r="AD25" s="80"/>
      <c r="AE25" s="81"/>
      <c r="AF25" s="23"/>
      <c r="AG25" s="8"/>
      <c r="AJ25" s="8"/>
      <c r="AK25" s="8"/>
    </row>
    <row r="26" spans="1:37" ht="15" customHeight="1" x14ac:dyDescent="0.2">
      <c r="A26" s="1"/>
      <c r="B26" s="50" t="s">
        <v>20</v>
      </c>
      <c r="C26" s="51"/>
      <c r="D26" s="52"/>
      <c r="E26" s="18">
        <f>SUM(E23:E25)</f>
        <v>115</v>
      </c>
      <c r="F26" s="18">
        <f>SUM(F23:F25)</f>
        <v>1</v>
      </c>
      <c r="G26" s="18">
        <f>SUM(G23:G25)</f>
        <v>50</v>
      </c>
      <c r="H26" s="18">
        <f>SUM(H23:H25)</f>
        <v>72</v>
      </c>
      <c r="I26" s="18">
        <f>SUM(I23:I25)</f>
        <v>472</v>
      </c>
      <c r="J26" s="1"/>
      <c r="K26" s="53">
        <f>PRODUCT((F26+G26)/E26)</f>
        <v>0.44347826086956521</v>
      </c>
      <c r="L26" s="53">
        <f>PRODUCT(H26/E26)</f>
        <v>0.62608695652173918</v>
      </c>
      <c r="M26" s="53">
        <f>PRODUCT(I26/E26)</f>
        <v>4.1043478260869568</v>
      </c>
      <c r="N26" s="30"/>
      <c r="O26" s="37"/>
      <c r="P26" s="82" t="s">
        <v>51</v>
      </c>
      <c r="Q26" s="83"/>
      <c r="R26" s="84" t="s">
        <v>58</v>
      </c>
      <c r="S26" s="84"/>
      <c r="T26" s="84"/>
      <c r="U26" s="84"/>
      <c r="V26" s="84"/>
      <c r="W26" s="84"/>
      <c r="X26" s="84"/>
      <c r="Y26" s="84"/>
      <c r="Z26" s="85" t="s">
        <v>59</v>
      </c>
      <c r="AA26" s="84"/>
      <c r="AB26" s="84" t="s">
        <v>60</v>
      </c>
      <c r="AC26" s="85"/>
      <c r="AD26" s="85"/>
      <c r="AE26" s="86"/>
      <c r="AF26" s="23"/>
      <c r="AG26" s="8"/>
      <c r="AJ26" s="8"/>
      <c r="AK26" s="8"/>
    </row>
    <row r="27" spans="1:37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37"/>
      <c r="P27" s="3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J27" s="8"/>
      <c r="AK27" s="8"/>
    </row>
    <row r="28" spans="1:37" ht="15" customHeight="1" x14ac:dyDescent="0.2">
      <c r="A28" s="1"/>
      <c r="B28" s="1" t="s">
        <v>33</v>
      </c>
      <c r="C28" s="1"/>
      <c r="D28" s="1" t="s">
        <v>45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37"/>
      <c r="P28" s="37"/>
      <c r="Q28" s="37"/>
      <c r="R28" s="1"/>
      <c r="S28" s="1"/>
      <c r="T28" s="24"/>
      <c r="U28" s="2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J28" s="8"/>
      <c r="AK28" s="8"/>
    </row>
    <row r="29" spans="1:37" ht="15" customHeight="1" x14ac:dyDescent="0.2">
      <c r="A29" s="1"/>
      <c r="B29" s="1"/>
      <c r="C29" s="1"/>
      <c r="D29" s="1" t="s">
        <v>46</v>
      </c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J29" s="8"/>
      <c r="AK29" s="8"/>
    </row>
    <row r="30" spans="1:37" ht="15" customHeight="1" x14ac:dyDescent="0.2">
      <c r="A30" s="1"/>
      <c r="B30" s="1"/>
      <c r="C30" s="1"/>
      <c r="D30" s="1" t="s">
        <v>47</v>
      </c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J30" s="8"/>
      <c r="AK30" s="8"/>
    </row>
    <row r="31" spans="1:37" ht="15" customHeight="1" x14ac:dyDescent="0.25">
      <c r="A31" s="1"/>
      <c r="B31" s="1"/>
      <c r="C31" s="1"/>
      <c r="D31" s="87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J31" s="8"/>
      <c r="AK31" s="8"/>
    </row>
    <row r="32" spans="1:37" ht="15" customHeight="1" x14ac:dyDescent="0.25">
      <c r="A32" s="1"/>
      <c r="B32" s="1"/>
      <c r="C32" s="1"/>
      <c r="D32" s="1" t="s">
        <v>48</v>
      </c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J32" s="8"/>
      <c r="AK32" s="8"/>
    </row>
    <row r="33" spans="1:37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/>
      <c r="AI33"/>
      <c r="AJ33" s="8"/>
      <c r="AK33" s="8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5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/>
      <c r="AI34"/>
      <c r="AJ34" s="8"/>
      <c r="AK34" s="8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54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/>
      <c r="AI35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54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54"/>
      <c r="W37" s="1"/>
      <c r="X37" s="24"/>
      <c r="Y37" s="24"/>
      <c r="Z37" s="24"/>
      <c r="AA37" s="24"/>
      <c r="AB37" s="24"/>
      <c r="AC37" s="24"/>
      <c r="AD37" s="24"/>
      <c r="AE37" s="24"/>
      <c r="AF37" s="8"/>
      <c r="AG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37"/>
      <c r="R38" s="1"/>
      <c r="S38" s="1"/>
      <c r="T38" s="24"/>
      <c r="U38" s="24"/>
      <c r="V38" s="5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8"/>
      <c r="AG39" s="8"/>
      <c r="AJ39" s="8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8"/>
      <c r="AG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54"/>
      <c r="W41" s="1"/>
      <c r="X41" s="1"/>
      <c r="Y41" s="1"/>
      <c r="Z41" s="1"/>
      <c r="AA41" s="1"/>
      <c r="AB41" s="24"/>
      <c r="AC41" s="1"/>
      <c r="AD41" s="1"/>
      <c r="AE41" s="1"/>
      <c r="AF41" s="8"/>
      <c r="AG41" s="56"/>
      <c r="AJ41" s="56"/>
      <c r="AK41" s="5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54"/>
      <c r="W42" s="1"/>
      <c r="X42" s="24"/>
      <c r="Y42" s="24"/>
      <c r="Z42" s="24"/>
      <c r="AA42" s="24"/>
      <c r="AB42" s="24"/>
      <c r="AC42" s="24"/>
      <c r="AD42" s="24"/>
      <c r="AE42" s="24"/>
      <c r="AF42" s="8"/>
      <c r="AG42" s="56"/>
      <c r="AJ42" s="56"/>
      <c r="AK42" s="56"/>
    </row>
    <row r="43" spans="1:37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54"/>
      <c r="W43" s="1"/>
      <c r="X43" s="24"/>
      <c r="Y43" s="24"/>
      <c r="Z43" s="24"/>
      <c r="AA43" s="24"/>
      <c r="AB43" s="24"/>
      <c r="AC43" s="24"/>
      <c r="AD43" s="24"/>
      <c r="AE43" s="24"/>
      <c r="AF43" s="8"/>
    </row>
    <row r="44" spans="1:37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54"/>
      <c r="W44" s="1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37"/>
      <c r="R45" s="1"/>
      <c r="S45" s="1"/>
      <c r="T45" s="24"/>
      <c r="U45" s="24"/>
      <c r="V45" s="54"/>
      <c r="W45" s="1"/>
      <c r="X45" s="1"/>
      <c r="Y45" s="1"/>
      <c r="Z45" s="1"/>
      <c r="AA45" s="1"/>
      <c r="AB45" s="24"/>
      <c r="AC45" s="1"/>
      <c r="AD45" s="1"/>
      <c r="AE45" s="1"/>
      <c r="AF45" s="8"/>
    </row>
    <row r="46" spans="1:37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8"/>
    </row>
    <row r="47" spans="1:37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54"/>
      <c r="W47" s="1"/>
      <c r="X47" s="24"/>
      <c r="Y47" s="24"/>
      <c r="Z47" s="24"/>
      <c r="AA47" s="24"/>
      <c r="AB47" s="24"/>
      <c r="AC47" s="24"/>
      <c r="AD47" s="24"/>
      <c r="AE47" s="24"/>
      <c r="AF47" s="8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4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4"/>
      <c r="W49" s="1"/>
      <c r="X49" s="1"/>
      <c r="Y49" s="1"/>
      <c r="Z49" s="1"/>
      <c r="AA49" s="1"/>
      <c r="AB49" s="24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4"/>
      <c r="W50" s="1"/>
      <c r="X50" s="1"/>
      <c r="Y50" s="1"/>
      <c r="Z50" s="1"/>
      <c r="AA50" s="1"/>
      <c r="AB50" s="24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4"/>
      <c r="W51" s="1"/>
      <c r="X51" s="1"/>
      <c r="Y51" s="1"/>
      <c r="Z51" s="1"/>
      <c r="AA51" s="1"/>
      <c r="AB51" s="24"/>
      <c r="AC51" s="1"/>
      <c r="AD51" s="1"/>
      <c r="AE51" s="1"/>
    </row>
    <row r="52" spans="2:3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4"/>
      <c r="W52" s="1"/>
      <c r="X52" s="1"/>
      <c r="Y52" s="1"/>
      <c r="Z52" s="1"/>
      <c r="AA52" s="1"/>
      <c r="AB52" s="24"/>
      <c r="AC52" s="1"/>
      <c r="AD52" s="1"/>
      <c r="AE52" s="1"/>
    </row>
  </sheetData>
  <sortState ref="D31:G32">
    <sortCondition ref="D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2019-07-08T21:51:52Z</dcterms:modified>
</cp:coreProperties>
</file>