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 l="1"/>
  <c r="O19" i="1" s="1"/>
  <c r="O22" i="1" s="1"/>
  <c r="M15" i="1" l="1"/>
  <c r="L15" i="1"/>
  <c r="K15" i="1"/>
  <c r="J15" i="1"/>
  <c r="I15" i="1"/>
  <c r="H15" i="1"/>
  <c r="H19" i="1" s="1"/>
  <c r="H22" i="1" s="1"/>
  <c r="G15" i="1"/>
  <c r="G19" i="1" s="1"/>
  <c r="G22" i="1" s="1"/>
  <c r="F15" i="1"/>
  <c r="E15" i="1"/>
  <c r="E19" i="1" s="1"/>
  <c r="F19" i="1" l="1"/>
  <c r="F22" i="1" s="1"/>
  <c r="D16" i="1"/>
  <c r="I19" i="1"/>
  <c r="I22" i="1" s="1"/>
  <c r="N22" i="1" s="1"/>
  <c r="N15" i="1"/>
  <c r="N19" i="1" s="1"/>
  <c r="L19" i="1"/>
  <c r="E22" i="1"/>
  <c r="K19" i="1" l="1"/>
  <c r="M19" i="1"/>
  <c r="L22" i="1"/>
  <c r="M22" i="1"/>
  <c r="K22" i="1"/>
</calcChain>
</file>

<file path=xl/sharedStrings.xml><?xml version="1.0" encoding="utf-8"?>
<sst xmlns="http://schemas.openxmlformats.org/spreadsheetml/2006/main" count="91" uniqueCount="63">
  <si>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</si>
  <si>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</si>
  <si>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</si>
  <si>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</si>
  <si>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</si>
  <si>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</si>
  <si>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</si>
  <si>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</si>
  <si>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</si>
  <si>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</si>
  <si>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</si>
  <si>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</si>
  <si>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</si>
  <si>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</si>
  <si>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</si>
  <si>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</si>
  <si>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</si>
  <si>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</si>
  <si>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</si>
  <si>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</si>
  <si>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</si>
  <si>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</si>
  <si>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</si>
  <si>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</si>
  <si>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</si>
  <si>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</si>
  <si>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</si>
  <si>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</si>
  <si>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</si>
  <si>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</si>
  <si>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</si>
  <si>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</si>
  <si>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</si>
  <si>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</si>
  <si>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</si>
  <si>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</si>
  <si>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</si>
  <si>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</si>
  <si>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</si>
  <si>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</si>
  <si>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ViU  2</t>
  </si>
  <si>
    <t xml:space="preserve">ViU   </t>
  </si>
  <si>
    <t>ViU = Viinijärven Urheilijat  (1914)</t>
  </si>
  <si>
    <t>SurMa</t>
  </si>
  <si>
    <t>10.</t>
  </si>
  <si>
    <t>JoMa</t>
  </si>
  <si>
    <t>suomensarja</t>
  </si>
  <si>
    <t>11.05. 2016  SMJ - ViU  2-0  (3-0, 5-3)</t>
  </si>
  <si>
    <t>tyttöjen superpesis</t>
  </si>
  <si>
    <t>Salla Eteläpää</t>
  </si>
  <si>
    <t>4.3.1994   Joensuu</t>
  </si>
  <si>
    <t>10.  ottelu</t>
  </si>
  <si>
    <t>19.06. 2016  ViU - KeKi  0-1  (2-2, 0-2)</t>
  </si>
  <si>
    <t>17.  ottelu</t>
  </si>
  <si>
    <t>20.07. 2016  ViU - SMJ  0-2  (4-5, 2-5)</t>
  </si>
  <si>
    <t xml:space="preserve">  22 v   2 kk   7 pv</t>
  </si>
  <si>
    <t xml:space="preserve">  22 v   3 kk 15 pv</t>
  </si>
  <si>
    <t xml:space="preserve">  22 v   4 kk 16 pv</t>
  </si>
  <si>
    <t xml:space="preserve">Lyöty </t>
  </si>
  <si>
    <t xml:space="preserve">Tuotu </t>
  </si>
  <si>
    <t>9.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</si>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</sst>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7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45</v>
      </c>
      <c r="E4" s="26"/>
      <c r="F4" s="28" t="s">
        <v>36</v>
      </c>
      <c r="G4" s="67"/>
      <c r="H4" s="66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6">
        <v>2012</v>
      </c>
      <c r="C5" s="76"/>
      <c r="D5" s="77" t="s">
        <v>43</v>
      </c>
      <c r="E5" s="76"/>
      <c r="F5" s="78" t="s">
        <v>48</v>
      </c>
      <c r="G5" s="79"/>
      <c r="H5" s="80"/>
      <c r="I5" s="76"/>
      <c r="J5" s="76"/>
      <c r="K5" s="76"/>
      <c r="L5" s="76"/>
      <c r="M5" s="76"/>
      <c r="N5" s="81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0">
        <v>2013</v>
      </c>
      <c r="C6" s="70"/>
      <c r="D6" s="71" t="s">
        <v>40</v>
      </c>
      <c r="E6" s="70"/>
      <c r="F6" s="72" t="s">
        <v>46</v>
      </c>
      <c r="G6" s="73"/>
      <c r="H6" s="74"/>
      <c r="I6" s="70"/>
      <c r="J6" s="70"/>
      <c r="K6" s="70"/>
      <c r="L6" s="70"/>
      <c r="M6" s="70"/>
      <c r="N6" s="75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2014</v>
      </c>
      <c r="C7" s="70"/>
      <c r="D7" s="71" t="s">
        <v>40</v>
      </c>
      <c r="E7" s="70"/>
      <c r="F7" s="72" t="s">
        <v>46</v>
      </c>
      <c r="G7" s="73"/>
      <c r="H7" s="74"/>
      <c r="I7" s="70"/>
      <c r="J7" s="70"/>
      <c r="K7" s="70"/>
      <c r="L7" s="70"/>
      <c r="M7" s="70"/>
      <c r="N7" s="75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2015</v>
      </c>
      <c r="C8" s="26"/>
      <c r="D8" s="27" t="s">
        <v>40</v>
      </c>
      <c r="E8" s="26"/>
      <c r="F8" s="28" t="s">
        <v>36</v>
      </c>
      <c r="G8" s="67"/>
      <c r="H8" s="66"/>
      <c r="I8" s="26"/>
      <c r="J8" s="26"/>
      <c r="K8" s="26"/>
      <c r="L8" s="26"/>
      <c r="M8" s="26"/>
      <c r="N8" s="29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2016</v>
      </c>
      <c r="C9" s="30" t="s">
        <v>44</v>
      </c>
      <c r="D9" s="33" t="s">
        <v>41</v>
      </c>
      <c r="E9" s="30">
        <v>21</v>
      </c>
      <c r="F9" s="30">
        <v>0</v>
      </c>
      <c r="G9" s="30">
        <v>4</v>
      </c>
      <c r="H9" s="30">
        <v>2</v>
      </c>
      <c r="I9" s="30">
        <v>28</v>
      </c>
      <c r="J9" s="30">
        <v>8</v>
      </c>
      <c r="K9" s="30">
        <v>7</v>
      </c>
      <c r="L9" s="30">
        <v>9</v>
      </c>
      <c r="M9" s="30">
        <v>4</v>
      </c>
      <c r="N9" s="34">
        <v>0.29499999999999998</v>
      </c>
      <c r="O9" s="69">
        <v>95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2017</v>
      </c>
      <c r="C10" s="30"/>
      <c r="D10" s="33"/>
      <c r="E10" s="30"/>
      <c r="F10" s="32"/>
      <c r="G10" s="32"/>
      <c r="H10" s="37"/>
      <c r="I10" s="30"/>
      <c r="J10" s="30"/>
      <c r="K10" s="30"/>
      <c r="L10" s="30"/>
      <c r="M10" s="30"/>
      <c r="N10" s="34"/>
      <c r="O10" s="2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/>
      <c r="D11" s="27" t="s">
        <v>45</v>
      </c>
      <c r="E11" s="26"/>
      <c r="F11" s="28" t="s">
        <v>36</v>
      </c>
      <c r="G11" s="67"/>
      <c r="H11" s="66"/>
      <c r="I11" s="26"/>
      <c r="J11" s="26"/>
      <c r="K11" s="26"/>
      <c r="L11" s="26"/>
      <c r="M11" s="26"/>
      <c r="N11" s="29"/>
      <c r="O11" s="69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2019</v>
      </c>
      <c r="C12" s="26"/>
      <c r="D12" s="27" t="s">
        <v>45</v>
      </c>
      <c r="E12" s="26"/>
      <c r="F12" s="28" t="s">
        <v>36</v>
      </c>
      <c r="G12" s="67"/>
      <c r="H12" s="66"/>
      <c r="I12" s="26"/>
      <c r="J12" s="26"/>
      <c r="K12" s="26"/>
      <c r="L12" s="26"/>
      <c r="M12" s="26"/>
      <c r="N12" s="29"/>
      <c r="O12" s="69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/>
      <c r="D13" s="27" t="s">
        <v>61</v>
      </c>
      <c r="E13" s="26"/>
      <c r="F13" s="28" t="s">
        <v>36</v>
      </c>
      <c r="G13" s="67"/>
      <c r="H13" s="66"/>
      <c r="I13" s="26"/>
      <c r="J13" s="26"/>
      <c r="K13" s="26"/>
      <c r="L13" s="26"/>
      <c r="M13" s="26"/>
      <c r="N13" s="29"/>
      <c r="O13" s="69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0">
        <v>2020</v>
      </c>
      <c r="C14" s="30" t="s">
        <v>60</v>
      </c>
      <c r="D14" s="33" t="s">
        <v>45</v>
      </c>
      <c r="E14" s="30">
        <v>1</v>
      </c>
      <c r="F14" s="37">
        <v>0</v>
      </c>
      <c r="G14" s="30">
        <v>0</v>
      </c>
      <c r="H14" s="37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4">
        <v>0</v>
      </c>
      <c r="O14" s="24">
        <v>3</v>
      </c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0"/>
      <c r="AA14" s="30"/>
      <c r="AB14" s="30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22</v>
      </c>
      <c r="F15" s="18">
        <f t="shared" si="0"/>
        <v>0</v>
      </c>
      <c r="G15" s="18">
        <f t="shared" si="0"/>
        <v>4</v>
      </c>
      <c r="H15" s="18">
        <f t="shared" si="0"/>
        <v>2</v>
      </c>
      <c r="I15" s="18">
        <f t="shared" si="0"/>
        <v>28</v>
      </c>
      <c r="J15" s="18">
        <f t="shared" si="0"/>
        <v>8</v>
      </c>
      <c r="K15" s="18">
        <f t="shared" si="0"/>
        <v>7</v>
      </c>
      <c r="L15" s="18">
        <f t="shared" si="0"/>
        <v>9</v>
      </c>
      <c r="M15" s="18">
        <f t="shared" si="0"/>
        <v>4</v>
      </c>
      <c r="N15" s="35">
        <f>PRODUCT(I15/O15)</f>
        <v>0.2857142857142857</v>
      </c>
      <c r="O15" s="36">
        <f>SUM(O1:O14)</f>
        <v>98</v>
      </c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3" t="s">
        <v>2</v>
      </c>
      <c r="C16" s="37"/>
      <c r="D16" s="38">
        <f>SUM(F15:H15)+((I15-F15-G15)/3)+(E15/3)+(Z15*25)+(AA15*25)+(AB15*10)+(AC15*25)+(AD15*20)+(AE15*15)</f>
        <v>21.333333333333332</v>
      </c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0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41"/>
      <c r="P17" s="1"/>
      <c r="Q17" s="4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5" t="s">
        <v>38</v>
      </c>
      <c r="O18" s="24"/>
      <c r="P18" s="44" t="s">
        <v>32</v>
      </c>
      <c r="Q18" s="12"/>
      <c r="R18" s="12"/>
      <c r="S18" s="45"/>
      <c r="T18" s="45"/>
      <c r="U18" s="45"/>
      <c r="V18" s="45"/>
      <c r="W18" s="45"/>
      <c r="X18" s="12"/>
      <c r="Y18" s="12"/>
      <c r="Z18" s="12"/>
      <c r="AA18" s="12"/>
      <c r="AB18" s="12"/>
      <c r="AC18" s="12"/>
      <c r="AD18" s="12"/>
      <c r="AE18" s="4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17</v>
      </c>
      <c r="C19" s="12"/>
      <c r="D19" s="47"/>
      <c r="E19" s="30">
        <f>PRODUCT(E15)</f>
        <v>22</v>
      </c>
      <c r="F19" s="30">
        <f>PRODUCT(F15)</f>
        <v>0</v>
      </c>
      <c r="G19" s="30">
        <f>PRODUCT(G15)</f>
        <v>4</v>
      </c>
      <c r="H19" s="30">
        <f>PRODUCT(H15)</f>
        <v>2</v>
      </c>
      <c r="I19" s="30">
        <f>PRODUCT(I15)</f>
        <v>28</v>
      </c>
      <c r="J19" s="1"/>
      <c r="K19" s="48">
        <f>PRODUCT((F19+G19)/E19)</f>
        <v>0.18181818181818182</v>
      </c>
      <c r="L19" s="48">
        <f>PRODUCT(H19/E19)</f>
        <v>9.0909090909090912E-2</v>
      </c>
      <c r="M19" s="48">
        <f>PRODUCT(I19/E19)</f>
        <v>1.2727272727272727</v>
      </c>
      <c r="N19" s="68">
        <f>PRODUCT(N15)</f>
        <v>0.2857142857142857</v>
      </c>
      <c r="O19" s="24">
        <f>PRODUCT(O15)</f>
        <v>98</v>
      </c>
      <c r="P19" s="82" t="s">
        <v>33</v>
      </c>
      <c r="Q19" s="83"/>
      <c r="R19" s="84" t="s">
        <v>47</v>
      </c>
      <c r="S19" s="84"/>
      <c r="T19" s="84"/>
      <c r="U19" s="84"/>
      <c r="V19" s="84"/>
      <c r="W19" s="84"/>
      <c r="X19" s="84"/>
      <c r="Y19" s="84"/>
      <c r="Z19" s="85" t="s">
        <v>35</v>
      </c>
      <c r="AA19" s="84"/>
      <c r="AB19" s="84" t="s">
        <v>55</v>
      </c>
      <c r="AC19" s="85"/>
      <c r="AD19" s="85"/>
      <c r="AE19" s="8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9" t="s">
        <v>18</v>
      </c>
      <c r="C20" s="50"/>
      <c r="D20" s="51"/>
      <c r="E20" s="30"/>
      <c r="F20" s="30"/>
      <c r="G20" s="30"/>
      <c r="H20" s="30"/>
      <c r="I20" s="30"/>
      <c r="J20" s="1"/>
      <c r="K20" s="48"/>
      <c r="L20" s="48"/>
      <c r="M20" s="48"/>
      <c r="N20" s="34"/>
      <c r="O20" s="24"/>
      <c r="P20" s="87" t="s">
        <v>58</v>
      </c>
      <c r="Q20" s="88"/>
      <c r="R20" s="84" t="s">
        <v>52</v>
      </c>
      <c r="S20" s="84"/>
      <c r="T20" s="84"/>
      <c r="U20" s="84"/>
      <c r="V20" s="84"/>
      <c r="W20" s="84"/>
      <c r="X20" s="84"/>
      <c r="Y20" s="84"/>
      <c r="Z20" s="85" t="s">
        <v>51</v>
      </c>
      <c r="AA20" s="84"/>
      <c r="AB20" s="84" t="s">
        <v>56</v>
      </c>
      <c r="AC20" s="85"/>
      <c r="AD20" s="85"/>
      <c r="AE20" s="8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19</v>
      </c>
      <c r="C21" s="53"/>
      <c r="D21" s="54"/>
      <c r="E21" s="31"/>
      <c r="F21" s="31"/>
      <c r="G21" s="31"/>
      <c r="H21" s="31"/>
      <c r="I21" s="31"/>
      <c r="J21" s="1"/>
      <c r="K21" s="55"/>
      <c r="L21" s="55"/>
      <c r="M21" s="55"/>
      <c r="N21" s="56"/>
      <c r="O21" s="24"/>
      <c r="P21" s="87" t="s">
        <v>59</v>
      </c>
      <c r="Q21" s="88"/>
      <c r="R21" s="84" t="s">
        <v>54</v>
      </c>
      <c r="S21" s="84"/>
      <c r="T21" s="84"/>
      <c r="U21" s="84"/>
      <c r="V21" s="84"/>
      <c r="W21" s="84"/>
      <c r="X21" s="84"/>
      <c r="Y21" s="84"/>
      <c r="Z21" s="85" t="s">
        <v>53</v>
      </c>
      <c r="AA21" s="84"/>
      <c r="AB21" s="84" t="s">
        <v>57</v>
      </c>
      <c r="AC21" s="85"/>
      <c r="AD21" s="85"/>
      <c r="AE21" s="8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7" t="s">
        <v>20</v>
      </c>
      <c r="C22" s="58"/>
      <c r="D22" s="59"/>
      <c r="E22" s="18">
        <f>SUM(E19:E21)</f>
        <v>22</v>
      </c>
      <c r="F22" s="18">
        <f>SUM(F19:F21)</f>
        <v>0</v>
      </c>
      <c r="G22" s="18">
        <f>SUM(G19:G21)</f>
        <v>4</v>
      </c>
      <c r="H22" s="18">
        <f>SUM(H19:H21)</f>
        <v>2</v>
      </c>
      <c r="I22" s="18">
        <f>SUM(I19:I21)</f>
        <v>28</v>
      </c>
      <c r="J22" s="1"/>
      <c r="K22" s="60">
        <f>PRODUCT((F22+G22)/E22)</f>
        <v>0.18181818181818182</v>
      </c>
      <c r="L22" s="60">
        <f>PRODUCT(H22/E22)</f>
        <v>9.0909090909090912E-2</v>
      </c>
      <c r="M22" s="60">
        <f>PRODUCT(I22/E22)</f>
        <v>1.2727272727272727</v>
      </c>
      <c r="N22" s="35">
        <f>PRODUCT(I22/O22)</f>
        <v>0.2857142857142857</v>
      </c>
      <c r="O22" s="24">
        <f>SUM(O19:O21)</f>
        <v>98</v>
      </c>
      <c r="P22" s="89" t="s">
        <v>34</v>
      </c>
      <c r="Q22" s="90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  <c r="AE22" s="93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0"/>
      <c r="C23" s="40"/>
      <c r="D23" s="40"/>
      <c r="E23" s="40"/>
      <c r="F23" s="40"/>
      <c r="G23" s="40"/>
      <c r="H23" s="40"/>
      <c r="I23" s="40"/>
      <c r="J23" s="1"/>
      <c r="K23" s="40"/>
      <c r="L23" s="40"/>
      <c r="M23" s="40"/>
      <c r="N23" s="39"/>
      <c r="O23" s="24"/>
      <c r="P23" s="1"/>
      <c r="Q23" s="42"/>
      <c r="R23" s="1"/>
      <c r="S23" s="1"/>
      <c r="T23" s="24"/>
      <c r="U23" s="24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2"/>
      <c r="N27" s="62"/>
      <c r="O27" s="24"/>
      <c r="P27" s="1"/>
      <c r="Q27" s="42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6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3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3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3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3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42"/>
      <c r="R156" s="1"/>
      <c r="S156" s="1"/>
      <c r="T156" s="24"/>
      <c r="U156" s="24"/>
      <c r="V156" s="6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2020-08-26T21:39:20Z</dcterms:modified>
</cp:coreProperties>
</file>