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2" i="1" l="1"/>
  <c r="O11" i="1"/>
  <c r="O10" i="1"/>
  <c r="O9" i="1"/>
  <c r="O8" i="1"/>
  <c r="O7" i="1"/>
  <c r="O13" i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T13" i="1" s="1"/>
  <c r="K13" i="1"/>
  <c r="J13" i="1"/>
  <c r="I13" i="1"/>
  <c r="H13" i="1"/>
  <c r="H17" i="1" s="1"/>
  <c r="G13" i="1"/>
  <c r="G17" i="1" s="1"/>
  <c r="F13" i="1"/>
  <c r="D14" i="1" s="1"/>
  <c r="E13" i="1"/>
  <c r="E17" i="1"/>
  <c r="M17" i="1" s="1"/>
  <c r="I17" i="1"/>
  <c r="N13" i="1"/>
  <c r="N17" i="1" s="1"/>
  <c r="I20" i="1"/>
  <c r="E20" i="1"/>
  <c r="F17" i="1"/>
  <c r="F20" i="1" s="1"/>
  <c r="M20" i="1" l="1"/>
  <c r="G20" i="1"/>
  <c r="K20" i="1" s="1"/>
  <c r="K17" i="1"/>
  <c r="H20" i="1"/>
  <c r="L20" i="1" s="1"/>
  <c r="L17" i="1"/>
</calcChain>
</file>

<file path=xl/sharedStrings.xml><?xml version="1.0" encoding="utf-8"?>
<sst xmlns="http://schemas.openxmlformats.org/spreadsheetml/2006/main" count="148" uniqueCount="99">
  <si>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</si>
  <si>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</si>
  <si>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</si>
  <si>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</si>
  <si>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</si>
  <si>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</si>
  <si>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</si>
  <si>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</si>
  <si>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</si>
  <si>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</si>
  <si>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</si>
  <si>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</si>
  <si>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</si>
  <si>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</si>
  <si>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</si>
  <si>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</si>
  <si>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</si>
  <si>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</si>
  <si>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</si>
  <si>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</si>
  <si>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</si>
  <si>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</si>
  <si>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</si>
  <si>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</si>
  <si>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</si>
  <si>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</si>
  <si>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</si>
  <si>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</si>
  <si>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</si>
  <si>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</si>
  <si>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</si>
  <si>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</si>
  <si>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</si>
  <si>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</si>
  <si>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</si>
  <si>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</si>
  <si>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</si>
  <si>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</si>
  <si>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</si>
  <si>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Heli Eronen</t>
  </si>
  <si>
    <t>6.</t>
  </si>
  <si>
    <t>3.</t>
  </si>
  <si>
    <t>7.</t>
  </si>
  <si>
    <t>5.</t>
  </si>
  <si>
    <t>9.</t>
  </si>
  <si>
    <t>28.3.1975</t>
  </si>
  <si>
    <t>IlU</t>
  </si>
  <si>
    <t>ykköspesis</t>
  </si>
  <si>
    <t>suomensarja</t>
  </si>
  <si>
    <t>IlU = Ilomantsin Urheilijat  (1939)</t>
  </si>
  <si>
    <t>ViU = Viinijärven Urheilijat  (1914)</t>
  </si>
  <si>
    <t>ViU  2</t>
  </si>
  <si>
    <t>08.05. 1994  ViPa - ViU  2-0  (3-2, 6-3)</t>
  </si>
  <si>
    <t>3.  ottelu</t>
  </si>
  <si>
    <t>15.05. 1994  YJ - ViU  2-1  (2-0, 1-6, 1-0)</t>
  </si>
  <si>
    <t>4.  ottelu</t>
  </si>
  <si>
    <t>18.05. 1994  Tahko - ViU  1-2  (2-4, 6-3, 0-1)</t>
  </si>
  <si>
    <t>03.08. 1994  ViU - Siipe  1-1  (10-2, 5-11, 0-0)</t>
  </si>
  <si>
    <t>22.  ottelu</t>
  </si>
  <si>
    <t xml:space="preserve">  19 v   1 kk 10 pv</t>
  </si>
  <si>
    <t xml:space="preserve">  19 v   1 kk 17 pv</t>
  </si>
  <si>
    <t xml:space="preserve">  19 v   1 kk 20 pv</t>
  </si>
  <si>
    <t xml:space="preserve">  19 v   4 kk   6 pv</t>
  </si>
  <si>
    <t>L+T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</si>
  <si>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</si>
  <si>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</si>
  <si>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</si>
  <si>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</si>
  <si>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</si>
  <si>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</si>
  <si>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</si>
  <si>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</si>
  <si>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</si>
  <si>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</si>
  <si>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</si>
  <si>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</si>
  <si>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</si>
  <si>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</si>
  <si>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</si>
  <si>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21.07. 1991  Oulu</t>
  </si>
  <si>
    <t>B-TYTÖT</t>
  </si>
  <si>
    <t xml:space="preserve">  8-7</t>
  </si>
  <si>
    <t>Kosti Parviainen</t>
  </si>
  <si>
    <t>27.06. 1992  Vihti</t>
  </si>
  <si>
    <t xml:space="preserve">  7-8</t>
  </si>
  <si>
    <t>Jarkko Kovalainen</t>
  </si>
  <si>
    <t>665</t>
  </si>
  <si>
    <t xml:space="preserve">Lyöty </t>
  </si>
  <si>
    <t xml:space="preserve">Tuotu </t>
  </si>
  <si>
    <t xml:space="preserve"> Vuoden jokeri  1995</t>
  </si>
  <si>
    <t>3k</t>
  </si>
  <si>
    <t>5/6</t>
  </si>
  <si>
    <t>1/1</t>
  </si>
  <si>
    <t>3/3</t>
  </si>
  <si>
    <t>1/2</t>
  </si>
  <si>
    <t>2k</t>
  </si>
  <si>
    <t>0/1</t>
  </si>
  <si>
    <t>6/8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</si>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</sst>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5" customWidth="1"/>
    <col min="3" max="3" width="6" style="75" customWidth="1"/>
    <col min="4" max="4" width="7.5703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90" customWidth="1"/>
    <col min="19" max="19" width="5.7109375" style="89" customWidth="1"/>
    <col min="20" max="20" width="0.7109375" style="36" customWidth="1"/>
    <col min="21" max="28" width="5.7109375" style="76" customWidth="1"/>
    <col min="29" max="32" width="5.7109375" style="25" customWidth="1"/>
    <col min="33" max="33" width="5.7109375" style="7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1">
        <v>1991</v>
      </c>
      <c r="C4" s="81"/>
      <c r="D4" s="82" t="s">
        <v>46</v>
      </c>
      <c r="E4" s="81"/>
      <c r="F4" s="84" t="s">
        <v>48</v>
      </c>
      <c r="G4" s="81"/>
      <c r="H4" s="81"/>
      <c r="I4" s="81"/>
      <c r="J4" s="81"/>
      <c r="K4" s="81"/>
      <c r="L4" s="81"/>
      <c r="M4" s="81"/>
      <c r="N4" s="83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8">
        <v>1992</v>
      </c>
      <c r="C5" s="78"/>
      <c r="D5" s="79" t="s">
        <v>51</v>
      </c>
      <c r="E5" s="78"/>
      <c r="F5" s="85" t="s">
        <v>47</v>
      </c>
      <c r="G5" s="87"/>
      <c r="H5" s="86"/>
      <c r="I5" s="78"/>
      <c r="J5" s="78"/>
      <c r="K5" s="78"/>
      <c r="L5" s="78"/>
      <c r="M5" s="78"/>
      <c r="N5" s="8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8">
        <v>1993</v>
      </c>
      <c r="C6" s="78"/>
      <c r="D6" s="79" t="s">
        <v>51</v>
      </c>
      <c r="E6" s="78"/>
      <c r="F6" s="85" t="s">
        <v>47</v>
      </c>
      <c r="G6" s="87"/>
      <c r="H6" s="86"/>
      <c r="I6" s="78"/>
      <c r="J6" s="78"/>
      <c r="K6" s="78"/>
      <c r="L6" s="78"/>
      <c r="M6" s="78"/>
      <c r="N6" s="80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1994</v>
      </c>
      <c r="C7" s="26" t="s">
        <v>40</v>
      </c>
      <c r="D7" s="27" t="s">
        <v>38</v>
      </c>
      <c r="E7" s="26">
        <v>23</v>
      </c>
      <c r="F7" s="26">
        <v>2</v>
      </c>
      <c r="G7" s="26">
        <v>32</v>
      </c>
      <c r="H7" s="26">
        <v>5</v>
      </c>
      <c r="I7" s="26">
        <v>57</v>
      </c>
      <c r="J7" s="26">
        <v>5</v>
      </c>
      <c r="K7" s="26">
        <v>3</v>
      </c>
      <c r="L7" s="26">
        <v>15</v>
      </c>
      <c r="M7" s="26">
        <v>34</v>
      </c>
      <c r="N7" s="28">
        <v>0.51500000000000001</v>
      </c>
      <c r="O7" s="24">
        <f t="shared" ref="O7:O12" si="0">PRODUCT(I7/N7)</f>
        <v>110.67961165048544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1995</v>
      </c>
      <c r="C8" s="26" t="s">
        <v>40</v>
      </c>
      <c r="D8" s="27" t="s">
        <v>38</v>
      </c>
      <c r="E8" s="26">
        <v>22</v>
      </c>
      <c r="F8" s="26">
        <v>3</v>
      </c>
      <c r="G8" s="26">
        <v>52</v>
      </c>
      <c r="H8" s="26">
        <v>11</v>
      </c>
      <c r="I8" s="26">
        <v>91</v>
      </c>
      <c r="J8" s="26">
        <v>5</v>
      </c>
      <c r="K8" s="26">
        <v>12</v>
      </c>
      <c r="L8" s="26">
        <v>19</v>
      </c>
      <c r="M8" s="26">
        <v>55</v>
      </c>
      <c r="N8" s="28">
        <v>0.5</v>
      </c>
      <c r="O8" s="24">
        <f t="shared" si="0"/>
        <v>182</v>
      </c>
      <c r="P8" s="26" t="s">
        <v>41</v>
      </c>
      <c r="Q8" s="18"/>
      <c r="R8" s="18" t="s">
        <v>44</v>
      </c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1996</v>
      </c>
      <c r="C9" s="26" t="s">
        <v>41</v>
      </c>
      <c r="D9" s="27" t="s">
        <v>38</v>
      </c>
      <c r="E9" s="26">
        <v>24</v>
      </c>
      <c r="F9" s="26">
        <v>1</v>
      </c>
      <c r="G9" s="26">
        <v>44</v>
      </c>
      <c r="H9" s="26">
        <v>17</v>
      </c>
      <c r="I9" s="26">
        <v>88</v>
      </c>
      <c r="J9" s="26">
        <v>6</v>
      </c>
      <c r="K9" s="26">
        <v>12</v>
      </c>
      <c r="L9" s="26">
        <v>25</v>
      </c>
      <c r="M9" s="26">
        <v>45</v>
      </c>
      <c r="N9" s="28">
        <v>0.52700000000000002</v>
      </c>
      <c r="O9" s="24">
        <f t="shared" si="0"/>
        <v>166.98292220113851</v>
      </c>
      <c r="P9" s="18" t="s">
        <v>64</v>
      </c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1997</v>
      </c>
      <c r="C10" s="26" t="s">
        <v>42</v>
      </c>
      <c r="D10" s="27" t="s">
        <v>38</v>
      </c>
      <c r="E10" s="26">
        <v>24</v>
      </c>
      <c r="F10" s="26">
        <v>1</v>
      </c>
      <c r="G10" s="26">
        <v>28</v>
      </c>
      <c r="H10" s="26">
        <v>14</v>
      </c>
      <c r="I10" s="26">
        <v>118</v>
      </c>
      <c r="J10" s="26">
        <v>27</v>
      </c>
      <c r="K10" s="26">
        <v>25</v>
      </c>
      <c r="L10" s="26">
        <v>37</v>
      </c>
      <c r="M10" s="26">
        <v>29</v>
      </c>
      <c r="N10" s="28">
        <v>0.59899999999999998</v>
      </c>
      <c r="O10" s="24">
        <f t="shared" si="0"/>
        <v>196.99499165275461</v>
      </c>
      <c r="P10" s="18"/>
      <c r="Q10" s="18"/>
      <c r="R10" s="18"/>
      <c r="S10" s="18"/>
      <c r="T10" s="24" t="e">
        <f t="shared" ref="T10:T13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1998</v>
      </c>
      <c r="C11" s="26" t="s">
        <v>43</v>
      </c>
      <c r="D11" s="27" t="s">
        <v>38</v>
      </c>
      <c r="E11" s="26">
        <v>22</v>
      </c>
      <c r="F11" s="26">
        <v>0</v>
      </c>
      <c r="G11" s="26">
        <v>32</v>
      </c>
      <c r="H11" s="26">
        <v>9</v>
      </c>
      <c r="I11" s="26">
        <v>88</v>
      </c>
      <c r="J11" s="26">
        <v>25</v>
      </c>
      <c r="K11" s="26">
        <v>10</v>
      </c>
      <c r="L11" s="26">
        <v>21</v>
      </c>
      <c r="M11" s="26">
        <v>32</v>
      </c>
      <c r="N11" s="28">
        <v>0.55700000000000005</v>
      </c>
      <c r="O11" s="24">
        <f t="shared" si="0"/>
        <v>157.98922800718131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1999</v>
      </c>
      <c r="C12" s="26" t="s">
        <v>44</v>
      </c>
      <c r="D12" s="27" t="s">
        <v>38</v>
      </c>
      <c r="E12" s="26">
        <v>22</v>
      </c>
      <c r="F12" s="26">
        <v>0</v>
      </c>
      <c r="G12" s="26">
        <v>18</v>
      </c>
      <c r="H12" s="26">
        <v>14</v>
      </c>
      <c r="I12" s="26">
        <v>72</v>
      </c>
      <c r="J12" s="26">
        <v>17</v>
      </c>
      <c r="K12" s="26">
        <v>14</v>
      </c>
      <c r="L12" s="26">
        <v>23</v>
      </c>
      <c r="M12" s="26">
        <v>18</v>
      </c>
      <c r="N12" s="28">
        <v>0.48899999999999999</v>
      </c>
      <c r="O12" s="24">
        <f t="shared" si="0"/>
        <v>147.23926380368098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SUM(E4:E12)</f>
        <v>137</v>
      </c>
      <c r="F13" s="18">
        <f t="shared" si="2"/>
        <v>7</v>
      </c>
      <c r="G13" s="18">
        <f t="shared" si="2"/>
        <v>206</v>
      </c>
      <c r="H13" s="18">
        <f t="shared" si="2"/>
        <v>70</v>
      </c>
      <c r="I13" s="18">
        <f t="shared" si="2"/>
        <v>514</v>
      </c>
      <c r="J13" s="18">
        <f t="shared" si="2"/>
        <v>85</v>
      </c>
      <c r="K13" s="18">
        <f t="shared" si="2"/>
        <v>76</v>
      </c>
      <c r="L13" s="18">
        <f t="shared" si="2"/>
        <v>140</v>
      </c>
      <c r="M13" s="18">
        <f t="shared" si="2"/>
        <v>213</v>
      </c>
      <c r="N13" s="30">
        <f>PRODUCT(I13/O13)</f>
        <v>0.53436684882336305</v>
      </c>
      <c r="O13" s="31">
        <f t="shared" ref="O13:AJ13" si="3">SUM(O4:O12)</f>
        <v>961.88601731524079</v>
      </c>
      <c r="P13" s="18"/>
      <c r="Q13" s="18"/>
      <c r="R13" s="18"/>
      <c r="S13" s="18"/>
      <c r="T13" s="24" t="e">
        <f t="shared" si="1"/>
        <v>#DIV/0!</v>
      </c>
      <c r="U13" s="18">
        <f t="shared" si="3"/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0</v>
      </c>
      <c r="AF13" s="18">
        <f t="shared" si="3"/>
        <v>0</v>
      </c>
      <c r="AG13" s="18">
        <f t="shared" si="3"/>
        <v>0</v>
      </c>
      <c r="AH13" s="18">
        <f t="shared" si="3"/>
        <v>0</v>
      </c>
      <c r="AI13" s="18">
        <f t="shared" si="3"/>
        <v>0</v>
      </c>
      <c r="AJ13" s="18">
        <f t="shared" si="3"/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2"/>
      <c r="D14" s="33">
        <f>SUM(F13:H13)+((I13-F13-G13)/3)+(E13/3)+(AE13*25)+(AF13*25)+(AG13*10)+(AH13*25)+(AI13*20)+(AJ13*15)</f>
        <v>444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2"/>
      <c r="AD16" s="12"/>
      <c r="AE16" s="12"/>
      <c r="AF16" s="12"/>
      <c r="AG16" s="11"/>
      <c r="AH16" s="12"/>
      <c r="AI16" s="12"/>
      <c r="AJ16" s="4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137</v>
      </c>
      <c r="F17" s="26">
        <f>PRODUCT(F13)</f>
        <v>7</v>
      </c>
      <c r="G17" s="26">
        <f>PRODUCT(G13)</f>
        <v>206</v>
      </c>
      <c r="H17" s="26">
        <f>PRODUCT(H13)</f>
        <v>70</v>
      </c>
      <c r="I17" s="26">
        <f>PRODUCT(I13)</f>
        <v>514</v>
      </c>
      <c r="J17" s="1"/>
      <c r="K17" s="43">
        <f>PRODUCT((F17+G17)/E17)</f>
        <v>1.5547445255474452</v>
      </c>
      <c r="L17" s="43">
        <f>PRODUCT(H17/E17)</f>
        <v>0.51094890510948909</v>
      </c>
      <c r="M17" s="43">
        <f>PRODUCT(I17/E17)</f>
        <v>3.7518248175182483</v>
      </c>
      <c r="N17" s="28">
        <f>PRODUCT(N13)</f>
        <v>0.53436684882336305</v>
      </c>
      <c r="O17" s="24">
        <f>PRODUCT(O13)</f>
        <v>961.88601731524079</v>
      </c>
      <c r="P17" s="44" t="s">
        <v>33</v>
      </c>
      <c r="Q17" s="45"/>
      <c r="R17" s="46" t="s">
        <v>52</v>
      </c>
      <c r="S17" s="46"/>
      <c r="T17" s="46"/>
      <c r="U17" s="46"/>
      <c r="V17" s="46"/>
      <c r="W17" s="46"/>
      <c r="X17" s="46"/>
      <c r="Y17" s="46"/>
      <c r="Z17" s="46"/>
      <c r="AA17" s="47"/>
      <c r="AB17" s="48" t="s">
        <v>36</v>
      </c>
      <c r="AC17" s="46"/>
      <c r="AD17" s="46" t="s">
        <v>59</v>
      </c>
      <c r="AE17" s="47"/>
      <c r="AF17" s="46"/>
      <c r="AG17" s="46"/>
      <c r="AH17" s="48"/>
      <c r="AI17" s="48"/>
      <c r="AJ17" s="114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9" t="s">
        <v>18</v>
      </c>
      <c r="C18" s="50"/>
      <c r="D18" s="51"/>
      <c r="E18" s="26"/>
      <c r="F18" s="26"/>
      <c r="G18" s="26"/>
      <c r="H18" s="26"/>
      <c r="I18" s="26"/>
      <c r="J18" s="1"/>
      <c r="K18" s="43"/>
      <c r="L18" s="43"/>
      <c r="M18" s="43"/>
      <c r="N18" s="28"/>
      <c r="O18" s="52"/>
      <c r="P18" s="53" t="s">
        <v>87</v>
      </c>
      <c r="Q18" s="54"/>
      <c r="R18" s="55" t="s">
        <v>54</v>
      </c>
      <c r="S18" s="55"/>
      <c r="T18" s="55"/>
      <c r="U18" s="55"/>
      <c r="V18" s="55"/>
      <c r="W18" s="55"/>
      <c r="X18" s="55"/>
      <c r="Y18" s="55"/>
      <c r="Z18" s="55"/>
      <c r="AA18" s="56"/>
      <c r="AB18" s="57" t="s">
        <v>53</v>
      </c>
      <c r="AC18" s="55"/>
      <c r="AD18" s="55" t="s">
        <v>60</v>
      </c>
      <c r="AE18" s="56"/>
      <c r="AF18" s="55"/>
      <c r="AG18" s="55"/>
      <c r="AH18" s="57"/>
      <c r="AI18" s="57"/>
      <c r="AJ18" s="115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8" t="s">
        <v>19</v>
      </c>
      <c r="C19" s="59"/>
      <c r="D19" s="60"/>
      <c r="E19" s="29"/>
      <c r="F19" s="29"/>
      <c r="G19" s="29"/>
      <c r="H19" s="29"/>
      <c r="I19" s="29"/>
      <c r="J19" s="1"/>
      <c r="K19" s="61"/>
      <c r="L19" s="61"/>
      <c r="M19" s="61"/>
      <c r="N19" s="62"/>
      <c r="O19" s="24"/>
      <c r="P19" s="53" t="s">
        <v>88</v>
      </c>
      <c r="Q19" s="54"/>
      <c r="R19" s="55" t="s">
        <v>56</v>
      </c>
      <c r="S19" s="55"/>
      <c r="T19" s="55"/>
      <c r="U19" s="55"/>
      <c r="V19" s="55"/>
      <c r="W19" s="55"/>
      <c r="X19" s="55"/>
      <c r="Y19" s="55"/>
      <c r="Z19" s="55"/>
      <c r="AA19" s="56"/>
      <c r="AB19" s="57" t="s">
        <v>55</v>
      </c>
      <c r="AC19" s="55"/>
      <c r="AD19" s="55" t="s">
        <v>61</v>
      </c>
      <c r="AE19" s="56"/>
      <c r="AF19" s="55"/>
      <c r="AG19" s="55"/>
      <c r="AH19" s="57"/>
      <c r="AI19" s="57"/>
      <c r="AJ19" s="115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3" t="s">
        <v>20</v>
      </c>
      <c r="C20" s="64"/>
      <c r="D20" s="65"/>
      <c r="E20" s="18">
        <f>SUM(E17:E19)</f>
        <v>137</v>
      </c>
      <c r="F20" s="18">
        <f>SUM(F17:F19)</f>
        <v>7</v>
      </c>
      <c r="G20" s="18">
        <f>SUM(G17:G19)</f>
        <v>206</v>
      </c>
      <c r="H20" s="18">
        <f>SUM(H17:H19)</f>
        <v>70</v>
      </c>
      <c r="I20" s="18">
        <f>SUM(I17:I19)</f>
        <v>514</v>
      </c>
      <c r="J20" s="1"/>
      <c r="K20" s="66">
        <f>PRODUCT((F20+G20)/E20)</f>
        <v>1.5547445255474452</v>
      </c>
      <c r="L20" s="66">
        <f>PRODUCT(H20/E20)</f>
        <v>0.51094890510948909</v>
      </c>
      <c r="M20" s="66">
        <f>PRODUCT(I20/E20)</f>
        <v>3.7518248175182483</v>
      </c>
      <c r="N20" s="30"/>
      <c r="O20" s="24">
        <f>SUM(O17:O19)</f>
        <v>961.88601731524079</v>
      </c>
      <c r="P20" s="67" t="s">
        <v>34</v>
      </c>
      <c r="Q20" s="68"/>
      <c r="R20" s="69" t="s">
        <v>57</v>
      </c>
      <c r="S20" s="69"/>
      <c r="T20" s="69"/>
      <c r="U20" s="69"/>
      <c r="V20" s="69"/>
      <c r="W20" s="69"/>
      <c r="X20" s="69"/>
      <c r="Y20" s="69"/>
      <c r="Z20" s="69"/>
      <c r="AA20" s="70"/>
      <c r="AB20" s="71" t="s">
        <v>58</v>
      </c>
      <c r="AC20" s="69"/>
      <c r="AD20" s="69" t="s">
        <v>62</v>
      </c>
      <c r="AE20" s="70"/>
      <c r="AF20" s="69"/>
      <c r="AG20" s="69"/>
      <c r="AH20" s="71"/>
      <c r="AI20" s="71"/>
      <c r="AJ20" s="116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2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9" t="s">
        <v>89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12"/>
      <c r="O22" s="11"/>
      <c r="P22" s="12"/>
      <c r="Q22" s="12"/>
      <c r="R22" s="12"/>
      <c r="S22" s="12"/>
      <c r="T22" s="11"/>
      <c r="U22" s="11"/>
      <c r="V22" s="113"/>
      <c r="W22" s="12"/>
      <c r="X22" s="12"/>
      <c r="Y22" s="12"/>
      <c r="Z22" s="12"/>
      <c r="AA22" s="12"/>
      <c r="AB22" s="11"/>
      <c r="AC22" s="12"/>
      <c r="AD22" s="12"/>
      <c r="AE22" s="12"/>
      <c r="AF22" s="12"/>
      <c r="AG22" s="11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4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37</v>
      </c>
      <c r="C24" s="1"/>
      <c r="D24" s="1" t="s">
        <v>49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50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2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2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2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4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3"/>
      <c r="N29" s="73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2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2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2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2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7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3"/>
      <c r="N35" s="34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3"/>
      <c r="N36" s="73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74"/>
      <c r="AM37" s="74"/>
      <c r="AN37" s="74"/>
      <c r="AO37" s="74"/>
      <c r="AP37" s="74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1"/>
      <c r="AC38" s="24"/>
      <c r="AD38" s="24"/>
      <c r="AE38" s="24"/>
      <c r="AF38" s="24"/>
      <c r="AG38" s="24"/>
      <c r="AH38" s="24"/>
      <c r="AI38" s="24"/>
      <c r="AJ38" s="24"/>
      <c r="AK38" s="8"/>
      <c r="AL38" s="74"/>
      <c r="AM38" s="74"/>
      <c r="AN38" s="74"/>
      <c r="AO38" s="74"/>
      <c r="AP38" s="74"/>
    </row>
    <row r="39" spans="1:42" ht="15" customHeight="1" x14ac:dyDescent="0.25">
      <c r="A39" s="7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2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7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2"/>
      <c r="AB40" s="1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75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3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</row>
    <row r="43" spans="1:42" ht="15" customHeight="1" x14ac:dyDescent="0.25">
      <c r="A43" s="7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24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9" customWidth="1"/>
    <col min="3" max="3" width="21.5703125" style="89" customWidth="1"/>
    <col min="4" max="4" width="10.5703125" style="110" customWidth="1"/>
    <col min="5" max="5" width="8" style="110" customWidth="1"/>
    <col min="6" max="6" width="0.7109375" style="36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110" customWidth="1"/>
    <col min="24" max="24" width="9.7109375" style="89" customWidth="1"/>
    <col min="25" max="30" width="9.140625" style="111"/>
  </cols>
  <sheetData>
    <row r="1" spans="1:30" ht="18.75" x14ac:dyDescent="0.3">
      <c r="A1" s="8"/>
      <c r="B1" s="91" t="s">
        <v>65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6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39</v>
      </c>
      <c r="C2" s="4" t="s">
        <v>45</v>
      </c>
      <c r="D2" s="11"/>
      <c r="E2" s="11"/>
      <c r="F2" s="95"/>
      <c r="G2" s="9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6"/>
      <c r="X2" s="41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80</v>
      </c>
      <c r="C3" s="22" t="s">
        <v>66</v>
      </c>
      <c r="D3" s="98" t="s">
        <v>67</v>
      </c>
      <c r="E3" s="99" t="s">
        <v>1</v>
      </c>
      <c r="F3" s="24"/>
      <c r="G3" s="100" t="s">
        <v>68</v>
      </c>
      <c r="H3" s="101" t="s">
        <v>69</v>
      </c>
      <c r="I3" s="101" t="s">
        <v>30</v>
      </c>
      <c r="J3" s="17" t="s">
        <v>70</v>
      </c>
      <c r="K3" s="102" t="s">
        <v>71</v>
      </c>
      <c r="L3" s="102" t="s">
        <v>72</v>
      </c>
      <c r="M3" s="100" t="s">
        <v>73</v>
      </c>
      <c r="N3" s="100" t="s">
        <v>29</v>
      </c>
      <c r="O3" s="101" t="s">
        <v>74</v>
      </c>
      <c r="P3" s="100" t="s">
        <v>69</v>
      </c>
      <c r="Q3" s="100" t="s">
        <v>3</v>
      </c>
      <c r="R3" s="100">
        <v>1</v>
      </c>
      <c r="S3" s="100">
        <v>2</v>
      </c>
      <c r="T3" s="100">
        <v>3</v>
      </c>
      <c r="U3" s="100" t="s">
        <v>75</v>
      </c>
      <c r="V3" s="17" t="s">
        <v>21</v>
      </c>
      <c r="W3" s="16" t="s">
        <v>76</v>
      </c>
      <c r="X3" s="16" t="s">
        <v>77</v>
      </c>
      <c r="Y3" s="94"/>
      <c r="Z3" s="94"/>
      <c r="AA3" s="94"/>
      <c r="AB3" s="94"/>
      <c r="AC3" s="94"/>
      <c r="AD3" s="94"/>
    </row>
    <row r="4" spans="1:30" x14ac:dyDescent="0.25">
      <c r="A4" s="8"/>
      <c r="B4" s="129" t="s">
        <v>79</v>
      </c>
      <c r="C4" s="130" t="s">
        <v>81</v>
      </c>
      <c r="D4" s="103" t="s">
        <v>78</v>
      </c>
      <c r="E4" s="131" t="s">
        <v>46</v>
      </c>
      <c r="F4" s="52"/>
      <c r="G4" s="104">
        <v>1</v>
      </c>
      <c r="H4" s="132"/>
      <c r="I4" s="132"/>
      <c r="J4" s="133" t="s">
        <v>90</v>
      </c>
      <c r="K4" s="133">
        <v>5</v>
      </c>
      <c r="L4" s="133"/>
      <c r="M4" s="133">
        <v>1</v>
      </c>
      <c r="N4" s="104"/>
      <c r="O4" s="132">
        <v>1</v>
      </c>
      <c r="P4" s="104"/>
      <c r="Q4" s="134" t="s">
        <v>91</v>
      </c>
      <c r="R4" s="134" t="s">
        <v>92</v>
      </c>
      <c r="S4" s="134"/>
      <c r="T4" s="134" t="s">
        <v>93</v>
      </c>
      <c r="U4" s="134" t="s">
        <v>94</v>
      </c>
      <c r="V4" s="135">
        <v>0.83333333333333337</v>
      </c>
      <c r="W4" s="136" t="s">
        <v>82</v>
      </c>
      <c r="X4" s="104">
        <v>1502</v>
      </c>
      <c r="Y4" s="94"/>
      <c r="Z4" s="94"/>
      <c r="AA4" s="94"/>
      <c r="AB4" s="94"/>
      <c r="AC4" s="94"/>
      <c r="AD4" s="94"/>
    </row>
    <row r="5" spans="1:30" x14ac:dyDescent="0.25">
      <c r="A5" s="23"/>
      <c r="B5" s="129" t="s">
        <v>83</v>
      </c>
      <c r="C5" s="130" t="s">
        <v>84</v>
      </c>
      <c r="D5" s="103" t="s">
        <v>78</v>
      </c>
      <c r="E5" s="131" t="s">
        <v>38</v>
      </c>
      <c r="F5" s="52"/>
      <c r="G5" s="104"/>
      <c r="H5" s="132"/>
      <c r="I5" s="132">
        <v>1</v>
      </c>
      <c r="J5" s="133" t="s">
        <v>95</v>
      </c>
      <c r="K5" s="133">
        <v>5</v>
      </c>
      <c r="L5" s="133"/>
      <c r="M5" s="133">
        <v>1</v>
      </c>
      <c r="N5" s="104"/>
      <c r="O5" s="132"/>
      <c r="P5" s="104"/>
      <c r="Q5" s="134" t="s">
        <v>94</v>
      </c>
      <c r="R5" s="134"/>
      <c r="S5" s="134" t="s">
        <v>92</v>
      </c>
      <c r="T5" s="134" t="s">
        <v>96</v>
      </c>
      <c r="U5" s="134"/>
      <c r="V5" s="135">
        <v>0.5</v>
      </c>
      <c r="W5" s="136" t="s">
        <v>85</v>
      </c>
      <c r="X5" s="105" t="s">
        <v>86</v>
      </c>
      <c r="Y5" s="94"/>
      <c r="Z5" s="94"/>
      <c r="AA5" s="94"/>
      <c r="AB5" s="94"/>
      <c r="AC5" s="94"/>
      <c r="AD5" s="94"/>
    </row>
    <row r="6" spans="1:30" x14ac:dyDescent="0.25">
      <c r="A6" s="23"/>
      <c r="B6" s="22" t="s">
        <v>9</v>
      </c>
      <c r="C6" s="17"/>
      <c r="D6" s="16"/>
      <c r="E6" s="117"/>
      <c r="F6" s="118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/>
      <c r="Q6" s="119" t="s">
        <v>97</v>
      </c>
      <c r="R6" s="119" t="s">
        <v>92</v>
      </c>
      <c r="S6" s="119" t="s">
        <v>92</v>
      </c>
      <c r="T6" s="119" t="s">
        <v>98</v>
      </c>
      <c r="U6" s="119" t="s">
        <v>94</v>
      </c>
      <c r="V6" s="30">
        <v>0.75</v>
      </c>
      <c r="W6" s="120"/>
      <c r="X6" s="119"/>
      <c r="Y6" s="94"/>
      <c r="Z6" s="94"/>
      <c r="AA6" s="94"/>
      <c r="AB6" s="94"/>
      <c r="AC6" s="94"/>
      <c r="AD6" s="94"/>
    </row>
    <row r="7" spans="1:30" x14ac:dyDescent="0.25">
      <c r="A7" s="23"/>
      <c r="B7" s="121"/>
      <c r="C7" s="122"/>
      <c r="D7" s="123"/>
      <c r="E7" s="124"/>
      <c r="F7" s="125"/>
      <c r="G7" s="122"/>
      <c r="H7" s="122"/>
      <c r="I7" s="122"/>
      <c r="J7" s="126"/>
      <c r="K7" s="126"/>
      <c r="L7" s="126"/>
      <c r="M7" s="122"/>
      <c r="N7" s="122"/>
      <c r="O7" s="122"/>
      <c r="P7" s="122"/>
      <c r="Q7" s="127"/>
      <c r="R7" s="127"/>
      <c r="S7" s="127"/>
      <c r="T7" s="127"/>
      <c r="U7" s="127"/>
      <c r="V7" s="122"/>
      <c r="W7" s="123"/>
      <c r="X7" s="128"/>
      <c r="Y7" s="94"/>
      <c r="Z7" s="94"/>
      <c r="AA7" s="94"/>
      <c r="AB7" s="94"/>
      <c r="AC7" s="94"/>
      <c r="AD7" s="94"/>
    </row>
    <row r="8" spans="1:30" x14ac:dyDescent="0.25">
      <c r="A8" s="23"/>
      <c r="B8" s="107"/>
      <c r="C8" s="1"/>
      <c r="D8" s="107"/>
      <c r="E8" s="108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4"/>
      <c r="Z8" s="94"/>
      <c r="AA8" s="94"/>
      <c r="AB8" s="94"/>
      <c r="AC8" s="94"/>
      <c r="AD8" s="94"/>
    </row>
    <row r="9" spans="1:30" x14ac:dyDescent="0.25">
      <c r="A9" s="23"/>
      <c r="B9" s="107"/>
      <c r="C9" s="1"/>
      <c r="D9" s="107"/>
      <c r="E9" s="108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4"/>
      <c r="Z9" s="94"/>
      <c r="AA9" s="94"/>
      <c r="AB9" s="94"/>
      <c r="AC9" s="94"/>
      <c r="AD9" s="94"/>
    </row>
    <row r="10" spans="1:30" x14ac:dyDescent="0.25">
      <c r="A10" s="23"/>
      <c r="B10" s="107"/>
      <c r="C10" s="1"/>
      <c r="D10" s="107"/>
      <c r="E10" s="108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4"/>
      <c r="Z10" s="94"/>
      <c r="AA10" s="94"/>
      <c r="AB10" s="94"/>
      <c r="AC10" s="94"/>
      <c r="AD10" s="94"/>
    </row>
    <row r="11" spans="1:30" x14ac:dyDescent="0.25">
      <c r="A11" s="23"/>
      <c r="B11" s="107"/>
      <c r="C11" s="1"/>
      <c r="D11" s="107"/>
      <c r="E11" s="108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4"/>
      <c r="Z11" s="94"/>
      <c r="AA11" s="94"/>
      <c r="AB11" s="94"/>
      <c r="AC11" s="94"/>
      <c r="AD11" s="94"/>
    </row>
    <row r="12" spans="1:30" x14ac:dyDescent="0.25">
      <c r="A12" s="23"/>
      <c r="B12" s="107"/>
      <c r="C12" s="1"/>
      <c r="D12" s="107"/>
      <c r="E12" s="10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4"/>
      <c r="Z12" s="94"/>
      <c r="AA12" s="94"/>
      <c r="AB12" s="94"/>
      <c r="AC12" s="94"/>
      <c r="AD12" s="94"/>
    </row>
    <row r="13" spans="1:30" x14ac:dyDescent="0.25">
      <c r="A13" s="23"/>
      <c r="B13" s="107"/>
      <c r="C13" s="1"/>
      <c r="D13" s="107"/>
      <c r="E13" s="10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4"/>
      <c r="Z13" s="94"/>
      <c r="AA13" s="94"/>
      <c r="AB13" s="94"/>
      <c r="AC13" s="94"/>
      <c r="AD13" s="94"/>
    </row>
    <row r="14" spans="1:30" x14ac:dyDescent="0.25">
      <c r="A14" s="23"/>
      <c r="B14" s="107"/>
      <c r="C14" s="1"/>
      <c r="D14" s="107"/>
      <c r="E14" s="10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07"/>
      <c r="C15" s="1"/>
      <c r="D15" s="107"/>
      <c r="E15" s="10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07"/>
      <c r="C16" s="1"/>
      <c r="D16" s="107"/>
      <c r="E16" s="10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07"/>
      <c r="C17" s="1"/>
      <c r="D17" s="107"/>
      <c r="E17" s="10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07"/>
      <c r="C18" s="1"/>
      <c r="D18" s="107"/>
      <c r="E18" s="10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07"/>
      <c r="C19" s="1"/>
      <c r="D19" s="107"/>
      <c r="E19" s="10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07"/>
      <c r="C20" s="1"/>
      <c r="D20" s="107"/>
      <c r="E20" s="10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07"/>
      <c r="C21" s="1"/>
      <c r="D21" s="107"/>
      <c r="E21" s="10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07"/>
      <c r="C22" s="1"/>
      <c r="D22" s="107"/>
      <c r="E22" s="10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07"/>
      <c r="C23" s="1"/>
      <c r="D23" s="107"/>
      <c r="E23" s="10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07"/>
      <c r="C24" s="1"/>
      <c r="D24" s="107"/>
      <c r="E24" s="10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07"/>
      <c r="C25" s="1"/>
      <c r="D25" s="107"/>
      <c r="E25" s="10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07"/>
      <c r="C26" s="1"/>
      <c r="D26" s="107"/>
      <c r="E26" s="10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07"/>
      <c r="C27" s="1"/>
      <c r="D27" s="107"/>
      <c r="E27" s="10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07"/>
      <c r="C28" s="1"/>
      <c r="D28" s="107"/>
      <c r="E28" s="10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07"/>
      <c r="C29" s="1"/>
      <c r="D29" s="107"/>
      <c r="E29" s="10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07"/>
      <c r="C30" s="1"/>
      <c r="D30" s="107"/>
      <c r="E30" s="10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07"/>
      <c r="C31" s="1"/>
      <c r="D31" s="107"/>
      <c r="E31" s="10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07"/>
      <c r="C32" s="1"/>
      <c r="D32" s="107"/>
      <c r="E32" s="10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07"/>
      <c r="C33" s="1"/>
      <c r="D33" s="107"/>
      <c r="E33" s="10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07"/>
      <c r="C34" s="1"/>
      <c r="D34" s="107"/>
      <c r="E34" s="10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07"/>
      <c r="C35" s="1"/>
      <c r="D35" s="107"/>
      <c r="E35" s="10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7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07"/>
      <c r="C36" s="1"/>
      <c r="D36" s="107"/>
      <c r="E36" s="10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7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07"/>
      <c r="C37" s="1"/>
      <c r="D37" s="107"/>
      <c r="E37" s="10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7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07"/>
      <c r="C38" s="1"/>
      <c r="D38" s="107"/>
      <c r="E38" s="10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7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07"/>
      <c r="C39" s="1"/>
      <c r="D39" s="107"/>
      <c r="E39" s="10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7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07"/>
      <c r="C40" s="1"/>
      <c r="D40" s="107"/>
      <c r="E40" s="10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7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07"/>
      <c r="C41" s="1"/>
      <c r="D41" s="107"/>
      <c r="E41" s="10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7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07"/>
      <c r="C42" s="1"/>
      <c r="D42" s="107"/>
      <c r="E42" s="10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7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07"/>
      <c r="C43" s="1"/>
      <c r="D43" s="107"/>
      <c r="E43" s="10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7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07"/>
      <c r="C44" s="1"/>
      <c r="D44" s="107"/>
      <c r="E44" s="10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7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07"/>
      <c r="C45" s="1"/>
      <c r="D45" s="107"/>
      <c r="E45" s="10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7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07"/>
      <c r="C46" s="1"/>
      <c r="D46" s="107"/>
      <c r="E46" s="10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7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07"/>
      <c r="C47" s="1"/>
      <c r="D47" s="107"/>
      <c r="E47" s="10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7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07"/>
      <c r="C48" s="1"/>
      <c r="D48" s="107"/>
      <c r="E48" s="10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7"/>
      <c r="X48" s="1"/>
      <c r="Y48" s="94"/>
      <c r="Z48" s="94"/>
      <c r="AA48" s="94"/>
      <c r="AB48" s="94"/>
      <c r="AC48" s="94"/>
      <c r="AD4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2019-07-05T08:20:54Z</dcterms:modified>
</cp:coreProperties>
</file>