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O12" i="1" l="1"/>
  <c r="M12" i="1"/>
  <c r="O11" i="1"/>
  <c r="M11" i="1"/>
  <c r="O10" i="1"/>
  <c r="O9" i="1"/>
  <c r="O8" i="1"/>
  <c r="O13" i="1" s="1"/>
  <c r="O17" i="1" s="1"/>
  <c r="O20" i="1" s="1"/>
  <c r="O7" i="1"/>
  <c r="M7" i="1"/>
  <c r="M13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L13" i="1"/>
  <c r="T13" i="1" s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 s="1"/>
  <c r="E20" i="1" s="1"/>
  <c r="I20" i="1" l="1"/>
  <c r="M20" i="1" s="1"/>
  <c r="M17" i="1"/>
  <c r="N20" i="1"/>
  <c r="H20" i="1"/>
  <c r="L20" i="1" s="1"/>
  <c r="L17" i="1"/>
  <c r="N13" i="1"/>
  <c r="N17" i="1" s="1"/>
  <c r="K17" i="1"/>
  <c r="F20" i="1"/>
  <c r="K20" i="1" s="1"/>
  <c r="D14" i="1"/>
</calcChain>
</file>

<file path=xl/sharedStrings.xml><?xml version="1.0" encoding="utf-8"?>
<sst xmlns="http://schemas.openxmlformats.org/spreadsheetml/2006/main" count="95" uniqueCount="57">
  <si>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</si>
  <si>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</si>
  <si>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</si>
  <si>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</si>
  <si>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</si>
  <si>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</si>
  <si>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</si>
  <si>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</si>
  <si>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</si>
  <si>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</si>
  <si>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</si>
  <si>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</si>
  <si>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</si>
  <si>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</si>
  <si>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</si>
  <si>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</si>
  <si>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</si>
  <si>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</si>
  <si>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</si>
  <si>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</si>
  <si>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</si>
  <si>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</si>
  <si>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</si>
  <si>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</si>
  <si>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</si>
  <si>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</si>
  <si>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</si>
  <si>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</si>
  <si>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</si>
  <si>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</si>
  <si>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</si>
  <si>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</si>
  <si>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</si>
  <si>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</si>
  <si>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Kiri = Jyväskylän Kiri  (1930)</t>
  </si>
  <si>
    <t>5.</t>
  </si>
  <si>
    <t>Kiri</t>
  </si>
  <si>
    <t>3.</t>
  </si>
  <si>
    <t>1.</t>
  </si>
  <si>
    <t xml:space="preserve">Kiri </t>
  </si>
  <si>
    <t>15.6.1974</t>
  </si>
  <si>
    <t>suomensarja</t>
  </si>
  <si>
    <t>ykkössarja</t>
  </si>
  <si>
    <t>ENSIMMÄISET</t>
  </si>
  <si>
    <t>Ottelu</t>
  </si>
  <si>
    <t>1.  ottelu</t>
  </si>
  <si>
    <t>Kunnari</t>
  </si>
  <si>
    <t>L+T</t>
  </si>
  <si>
    <t>Kiri  2</t>
  </si>
  <si>
    <t>6.</t>
  </si>
  <si>
    <t>9.</t>
  </si>
  <si>
    <t>13.06. 1993  Roihu - Kiri  10-8</t>
  </si>
  <si>
    <t xml:space="preserve">  18 v 11 kk 29 pv</t>
  </si>
  <si>
    <t>Sari Enqvist</t>
  </si>
  <si>
    <t>myöh. Salo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</si>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</sst>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3" xfId="0" applyFont="1" applyFill="1" applyBorder="1" applyAlignment="1"/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5" fillId="0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7.855468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18" width="5.7109375" style="90" customWidth="1"/>
    <col min="19" max="19" width="5.7109375" style="89" customWidth="1"/>
    <col min="20" max="20" width="0.7109375" style="36" customWidth="1"/>
    <col min="21" max="28" width="5.7109375" style="55" customWidth="1"/>
    <col min="29" max="36" width="5.7109375" style="25" customWidth="1"/>
    <col min="37" max="37" width="36.7109375" style="25" customWidth="1"/>
    <col min="38" max="16384" width="9.140625" style="25"/>
  </cols>
  <sheetData>
    <row r="1" spans="1:42" s="9" customFormat="1" ht="15" customHeight="1" x14ac:dyDescent="0.25">
      <c r="A1" s="1"/>
      <c r="B1" s="57" t="s">
        <v>53</v>
      </c>
      <c r="C1" s="2"/>
      <c r="D1" s="3"/>
      <c r="E1" s="4" t="s">
        <v>40</v>
      </c>
      <c r="F1" s="5"/>
      <c r="G1" s="6"/>
      <c r="H1" s="3"/>
      <c r="I1" s="5" t="s">
        <v>54</v>
      </c>
      <c r="J1" s="5"/>
      <c r="K1" s="5"/>
      <c r="L1" s="3"/>
      <c r="M1" s="7"/>
      <c r="N1" s="7"/>
      <c r="O1" s="7"/>
      <c r="P1" s="88"/>
      <c r="Q1" s="88"/>
      <c r="R1" s="8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47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7">
        <v>1990</v>
      </c>
      <c r="C4" s="67"/>
      <c r="D4" s="68" t="s">
        <v>48</v>
      </c>
      <c r="E4" s="67"/>
      <c r="F4" s="69" t="s">
        <v>41</v>
      </c>
      <c r="G4" s="70"/>
      <c r="H4" s="71"/>
      <c r="I4" s="67"/>
      <c r="J4" s="67"/>
      <c r="K4" s="67"/>
      <c r="L4" s="67"/>
      <c r="M4" s="67"/>
      <c r="N4" s="67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65"/>
      <c r="AH4" s="26"/>
      <c r="AI4" s="26"/>
      <c r="AJ4" s="26"/>
      <c r="AK4" s="23"/>
      <c r="AL4" s="66"/>
      <c r="AM4" s="66"/>
      <c r="AN4" s="66"/>
      <c r="AO4" s="66"/>
      <c r="AP4" s="8"/>
    </row>
    <row r="5" spans="1:42" ht="15" customHeight="1" x14ac:dyDescent="0.2">
      <c r="A5" s="1"/>
      <c r="B5" s="60">
        <v>1991</v>
      </c>
      <c r="C5" s="60"/>
      <c r="D5" s="61" t="s">
        <v>48</v>
      </c>
      <c r="E5" s="60"/>
      <c r="F5" s="62" t="s">
        <v>42</v>
      </c>
      <c r="G5" s="63"/>
      <c r="H5" s="64"/>
      <c r="I5" s="60"/>
      <c r="J5" s="60"/>
      <c r="K5" s="60"/>
      <c r="L5" s="60"/>
      <c r="M5" s="60"/>
      <c r="N5" s="60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65"/>
      <c r="AH5" s="26"/>
      <c r="AI5" s="26"/>
      <c r="AJ5" s="26"/>
      <c r="AK5" s="23"/>
      <c r="AL5" s="66"/>
      <c r="AM5" s="66"/>
      <c r="AN5" s="66"/>
      <c r="AO5" s="66"/>
      <c r="AP5" s="8"/>
    </row>
    <row r="6" spans="1:42" ht="15" customHeight="1" x14ac:dyDescent="0.2">
      <c r="A6" s="1"/>
      <c r="B6" s="67">
        <v>1992</v>
      </c>
      <c r="C6" s="67"/>
      <c r="D6" s="68" t="s">
        <v>48</v>
      </c>
      <c r="E6" s="67"/>
      <c r="F6" s="69" t="s">
        <v>41</v>
      </c>
      <c r="G6" s="70"/>
      <c r="H6" s="71"/>
      <c r="I6" s="67"/>
      <c r="J6" s="67"/>
      <c r="K6" s="67"/>
      <c r="L6" s="67"/>
      <c r="M6" s="67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65"/>
      <c r="AH6" s="26"/>
      <c r="AI6" s="26"/>
      <c r="AJ6" s="26"/>
      <c r="AK6" s="23"/>
      <c r="AL6" s="66"/>
      <c r="AM6" s="66"/>
      <c r="AN6" s="66"/>
      <c r="AO6" s="66"/>
      <c r="AP6" s="8"/>
    </row>
    <row r="7" spans="1:42" ht="15" customHeight="1" x14ac:dyDescent="0.25">
      <c r="A7" s="1"/>
      <c r="B7" s="26">
        <v>1993</v>
      </c>
      <c r="C7" s="26" t="s">
        <v>35</v>
      </c>
      <c r="D7" s="28" t="s">
        <v>36</v>
      </c>
      <c r="E7" s="58">
        <v>9</v>
      </c>
      <c r="F7" s="26">
        <v>0</v>
      </c>
      <c r="G7" s="26">
        <v>3</v>
      </c>
      <c r="H7" s="26">
        <v>3</v>
      </c>
      <c r="I7" s="26">
        <v>11</v>
      </c>
      <c r="J7" s="26">
        <v>2</v>
      </c>
      <c r="K7" s="26">
        <v>4</v>
      </c>
      <c r="L7" s="26">
        <v>2</v>
      </c>
      <c r="M7" s="26">
        <f>SUM(F7+G7)</f>
        <v>3</v>
      </c>
      <c r="N7" s="59">
        <v>0.36699999999999999</v>
      </c>
      <c r="O7" s="36">
        <f t="shared" ref="O7:O12" si="0">PRODUCT(I7/N7)</f>
        <v>29.972752043596731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1994</v>
      </c>
      <c r="C8" s="26" t="s">
        <v>35</v>
      </c>
      <c r="D8" s="28" t="s">
        <v>36</v>
      </c>
      <c r="E8" s="58">
        <v>16</v>
      </c>
      <c r="F8" s="26">
        <v>0</v>
      </c>
      <c r="G8" s="26">
        <v>13</v>
      </c>
      <c r="H8" s="26">
        <v>8</v>
      </c>
      <c r="I8" s="26">
        <v>32</v>
      </c>
      <c r="J8" s="26">
        <v>8</v>
      </c>
      <c r="K8" s="26">
        <v>4</v>
      </c>
      <c r="L8" s="26">
        <v>7</v>
      </c>
      <c r="M8" s="26">
        <v>13</v>
      </c>
      <c r="N8" s="29">
        <v>0.48499999999999999</v>
      </c>
      <c r="O8" s="36">
        <f t="shared" si="0"/>
        <v>65.979381443298976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1995</v>
      </c>
      <c r="C9" s="26" t="s">
        <v>37</v>
      </c>
      <c r="D9" s="28" t="s">
        <v>36</v>
      </c>
      <c r="E9" s="58">
        <v>22</v>
      </c>
      <c r="F9" s="26">
        <v>2</v>
      </c>
      <c r="G9" s="26">
        <v>19</v>
      </c>
      <c r="H9" s="26">
        <v>13</v>
      </c>
      <c r="I9" s="26">
        <v>72</v>
      </c>
      <c r="J9" s="26">
        <v>16</v>
      </c>
      <c r="K9" s="26">
        <v>6</v>
      </c>
      <c r="L9" s="26">
        <v>29</v>
      </c>
      <c r="M9" s="26">
        <v>21</v>
      </c>
      <c r="N9" s="29">
        <v>0.47699999999999998</v>
      </c>
      <c r="O9" s="36">
        <f t="shared" si="0"/>
        <v>150.9433962264151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1996</v>
      </c>
      <c r="C10" s="26" t="s">
        <v>38</v>
      </c>
      <c r="D10" s="28" t="s">
        <v>36</v>
      </c>
      <c r="E10" s="58">
        <v>21</v>
      </c>
      <c r="F10" s="26">
        <v>0</v>
      </c>
      <c r="G10" s="26">
        <v>5</v>
      </c>
      <c r="H10" s="26">
        <v>12</v>
      </c>
      <c r="I10" s="26">
        <v>50</v>
      </c>
      <c r="J10" s="26">
        <v>19</v>
      </c>
      <c r="K10" s="26">
        <v>8</v>
      </c>
      <c r="L10" s="26">
        <v>18</v>
      </c>
      <c r="M10" s="26">
        <v>5</v>
      </c>
      <c r="N10" s="29">
        <v>0.41699999999999998</v>
      </c>
      <c r="O10" s="36">
        <f t="shared" si="0"/>
        <v>119.90407673860912</v>
      </c>
      <c r="P10" s="18"/>
      <c r="Q10" s="18"/>
      <c r="R10" s="18"/>
      <c r="S10" s="18"/>
      <c r="T10" s="24" t="e">
        <f t="shared" ref="T10:T13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1997</v>
      </c>
      <c r="C11" s="26" t="s">
        <v>38</v>
      </c>
      <c r="D11" s="28" t="s">
        <v>36</v>
      </c>
      <c r="E11" s="58">
        <v>23</v>
      </c>
      <c r="F11" s="26">
        <v>3</v>
      </c>
      <c r="G11" s="26">
        <v>25</v>
      </c>
      <c r="H11" s="26">
        <v>31</v>
      </c>
      <c r="I11" s="26">
        <v>95</v>
      </c>
      <c r="J11" s="26">
        <v>30</v>
      </c>
      <c r="K11" s="26">
        <v>14</v>
      </c>
      <c r="L11" s="26">
        <v>23</v>
      </c>
      <c r="M11" s="26">
        <f>PRODUCT(F11+G11)</f>
        <v>28</v>
      </c>
      <c r="N11" s="29">
        <v>0.59</v>
      </c>
      <c r="O11" s="36">
        <f t="shared" si="0"/>
        <v>161.0169491525424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1998</v>
      </c>
      <c r="C12" s="26" t="s">
        <v>37</v>
      </c>
      <c r="D12" s="28" t="s">
        <v>39</v>
      </c>
      <c r="E12" s="58">
        <v>22</v>
      </c>
      <c r="F12" s="26">
        <v>3</v>
      </c>
      <c r="G12" s="26">
        <v>13</v>
      </c>
      <c r="H12" s="26">
        <v>44</v>
      </c>
      <c r="I12" s="26">
        <v>107</v>
      </c>
      <c r="J12" s="26">
        <v>49</v>
      </c>
      <c r="K12" s="26">
        <v>19</v>
      </c>
      <c r="L12" s="26">
        <v>23</v>
      </c>
      <c r="M12" s="26">
        <f>PRODUCT(F12+G12)</f>
        <v>16</v>
      </c>
      <c r="N12" s="29">
        <v>0.58199999999999996</v>
      </c>
      <c r="O12" s="36">
        <f t="shared" si="0"/>
        <v>183.84879725085912</v>
      </c>
      <c r="P12" s="18"/>
      <c r="Q12" s="18" t="s">
        <v>49</v>
      </c>
      <c r="R12" s="18" t="s">
        <v>50</v>
      </c>
      <c r="S12" s="18"/>
      <c r="T12" s="24" t="e">
        <f t="shared" si="1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2">SUM(E7:E12)</f>
        <v>113</v>
      </c>
      <c r="F13" s="18">
        <f t="shared" si="2"/>
        <v>8</v>
      </c>
      <c r="G13" s="18">
        <f t="shared" si="2"/>
        <v>78</v>
      </c>
      <c r="H13" s="18">
        <f t="shared" si="2"/>
        <v>111</v>
      </c>
      <c r="I13" s="18">
        <f t="shared" si="2"/>
        <v>367</v>
      </c>
      <c r="J13" s="18">
        <f t="shared" si="2"/>
        <v>124</v>
      </c>
      <c r="K13" s="18">
        <f t="shared" si="2"/>
        <v>55</v>
      </c>
      <c r="L13" s="18">
        <f t="shared" si="2"/>
        <v>102</v>
      </c>
      <c r="M13" s="18">
        <f t="shared" si="2"/>
        <v>86</v>
      </c>
      <c r="N13" s="30">
        <f>PRODUCT(I13/O13)</f>
        <v>0.51569181853174961</v>
      </c>
      <c r="O13" s="31">
        <f t="shared" ref="O13:AJ13" si="3">SUM(O7:O12)</f>
        <v>711.66535285532143</v>
      </c>
      <c r="P13" s="18"/>
      <c r="Q13" s="18"/>
      <c r="R13" s="18"/>
      <c r="S13" s="18"/>
      <c r="T13" s="24" t="e">
        <f t="shared" si="1"/>
        <v>#DIV/0!</v>
      </c>
      <c r="U13" s="18">
        <f t="shared" si="3"/>
        <v>0</v>
      </c>
      <c r="V13" s="18">
        <f t="shared" si="3"/>
        <v>0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18">
        <f t="shared" si="3"/>
        <v>0</v>
      </c>
      <c r="AA13" s="18">
        <f t="shared" si="3"/>
        <v>0</v>
      </c>
      <c r="AB13" s="18">
        <f t="shared" si="3"/>
        <v>0</v>
      </c>
      <c r="AC13" s="18">
        <f t="shared" si="3"/>
        <v>0</v>
      </c>
      <c r="AD13" s="18">
        <f t="shared" si="3"/>
        <v>0</v>
      </c>
      <c r="AE13" s="18">
        <f t="shared" si="3"/>
        <v>0</v>
      </c>
      <c r="AF13" s="18">
        <f t="shared" si="3"/>
        <v>0</v>
      </c>
      <c r="AG13" s="18">
        <f t="shared" si="3"/>
        <v>0</v>
      </c>
      <c r="AH13" s="18">
        <f t="shared" si="3"/>
        <v>2</v>
      </c>
      <c r="AI13" s="18">
        <f t="shared" si="3"/>
        <v>0</v>
      </c>
      <c r="AJ13" s="18">
        <f t="shared" si="3"/>
        <v>2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8" t="s">
        <v>2</v>
      </c>
      <c r="C14" s="32"/>
      <c r="D14" s="33">
        <f>SUM(F13:H13)+((I13-F13-G13)/3)+(E13/3)+(AE13*25)+(AF13*25)+(AG13*10)+(AH13*25)+(AI13*20)+(AJ13*15)</f>
        <v>408.33333333333337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32</v>
      </c>
      <c r="O16" s="24"/>
      <c r="P16" s="39" t="s">
        <v>43</v>
      </c>
      <c r="Q16" s="12"/>
      <c r="R16" s="12"/>
      <c r="S16" s="72"/>
      <c r="T16" s="72"/>
      <c r="U16" s="72"/>
      <c r="V16" s="72"/>
      <c r="W16" s="72"/>
      <c r="X16" s="12"/>
      <c r="Y16" s="12"/>
      <c r="Z16" s="12"/>
      <c r="AA16" s="72"/>
      <c r="AB16" s="72"/>
      <c r="AC16" s="12"/>
      <c r="AD16" s="12"/>
      <c r="AE16" s="12"/>
      <c r="AF16" s="12"/>
      <c r="AG16" s="12"/>
      <c r="AH16" s="12"/>
      <c r="AI16" s="12"/>
      <c r="AJ16" s="40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0"/>
      <c r="E17" s="26">
        <f>PRODUCT(E13)</f>
        <v>113</v>
      </c>
      <c r="F17" s="26">
        <f>PRODUCT(F13)</f>
        <v>8</v>
      </c>
      <c r="G17" s="26">
        <f>PRODUCT(G13)</f>
        <v>78</v>
      </c>
      <c r="H17" s="26">
        <f>PRODUCT(H13)</f>
        <v>111</v>
      </c>
      <c r="I17" s="26">
        <f>PRODUCT(I13)</f>
        <v>367</v>
      </c>
      <c r="J17" s="1"/>
      <c r="K17" s="41">
        <f>PRODUCT((F17+G17)/E17)</f>
        <v>0.76106194690265483</v>
      </c>
      <c r="L17" s="41">
        <f>PRODUCT(H17/E17)</f>
        <v>0.98230088495575218</v>
      </c>
      <c r="M17" s="41">
        <f>PRODUCT(I17/E17)</f>
        <v>3.247787610619469</v>
      </c>
      <c r="N17" s="29">
        <f>PRODUCT(N13)</f>
        <v>0.51569181853174961</v>
      </c>
      <c r="O17" s="24">
        <f>PRODUCT(O13)</f>
        <v>711.66535285532143</v>
      </c>
      <c r="P17" s="73" t="s">
        <v>44</v>
      </c>
      <c r="Q17" s="74"/>
      <c r="R17" s="75" t="s">
        <v>51</v>
      </c>
      <c r="S17" s="75"/>
      <c r="T17" s="75"/>
      <c r="U17" s="75"/>
      <c r="V17" s="75"/>
      <c r="W17" s="75"/>
      <c r="X17" s="75"/>
      <c r="Y17" s="76" t="s">
        <v>45</v>
      </c>
      <c r="Z17" s="75"/>
      <c r="AA17" s="75" t="s">
        <v>52</v>
      </c>
      <c r="AB17" s="75"/>
      <c r="AC17" s="75"/>
      <c r="AD17" s="75"/>
      <c r="AE17" s="76"/>
      <c r="AF17" s="76"/>
      <c r="AG17" s="76"/>
      <c r="AH17" s="76"/>
      <c r="AI17" s="76"/>
      <c r="AJ17" s="77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2" t="s">
        <v>18</v>
      </c>
      <c r="C18" s="43"/>
      <c r="D18" s="44"/>
      <c r="E18" s="26"/>
      <c r="F18" s="26"/>
      <c r="G18" s="26"/>
      <c r="H18" s="26"/>
      <c r="I18" s="26"/>
      <c r="J18" s="1"/>
      <c r="K18" s="41"/>
      <c r="L18" s="41"/>
      <c r="M18" s="41"/>
      <c r="N18" s="29"/>
      <c r="O18" s="24"/>
      <c r="P18" s="78" t="s">
        <v>55</v>
      </c>
      <c r="Q18" s="79"/>
      <c r="R18" s="80" t="s">
        <v>51</v>
      </c>
      <c r="S18" s="80"/>
      <c r="T18" s="80"/>
      <c r="U18" s="80"/>
      <c r="V18" s="80"/>
      <c r="W18" s="80"/>
      <c r="X18" s="80"/>
      <c r="Y18" s="81" t="s">
        <v>45</v>
      </c>
      <c r="Z18" s="80"/>
      <c r="AA18" s="80" t="s">
        <v>52</v>
      </c>
      <c r="AB18" s="80"/>
      <c r="AC18" s="80"/>
      <c r="AD18" s="80"/>
      <c r="AE18" s="81"/>
      <c r="AF18" s="81"/>
      <c r="AG18" s="81"/>
      <c r="AH18" s="81"/>
      <c r="AI18" s="81"/>
      <c r="AJ18" s="82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5" t="s">
        <v>19</v>
      </c>
      <c r="C19" s="46"/>
      <c r="D19" s="47"/>
      <c r="E19" s="27"/>
      <c r="F19" s="27"/>
      <c r="G19" s="27"/>
      <c r="H19" s="27"/>
      <c r="I19" s="27"/>
      <c r="J19" s="1"/>
      <c r="K19" s="48"/>
      <c r="L19" s="48"/>
      <c r="M19" s="48"/>
      <c r="N19" s="49"/>
      <c r="O19" s="24"/>
      <c r="P19" s="78" t="s">
        <v>56</v>
      </c>
      <c r="Q19" s="79"/>
      <c r="R19" s="80" t="s">
        <v>51</v>
      </c>
      <c r="S19" s="80"/>
      <c r="T19" s="80"/>
      <c r="U19" s="80"/>
      <c r="V19" s="80"/>
      <c r="W19" s="80"/>
      <c r="X19" s="80"/>
      <c r="Y19" s="81" t="s">
        <v>45</v>
      </c>
      <c r="Z19" s="80"/>
      <c r="AA19" s="80" t="s">
        <v>52</v>
      </c>
      <c r="AB19" s="80"/>
      <c r="AC19" s="80"/>
      <c r="AD19" s="80"/>
      <c r="AE19" s="81"/>
      <c r="AF19" s="81"/>
      <c r="AG19" s="81"/>
      <c r="AH19" s="81"/>
      <c r="AI19" s="81"/>
      <c r="AJ19" s="82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0" t="s">
        <v>20</v>
      </c>
      <c r="C20" s="51"/>
      <c r="D20" s="52"/>
      <c r="E20" s="18">
        <f>SUM(E17:E19)</f>
        <v>113</v>
      </c>
      <c r="F20" s="18">
        <f>SUM(F17:F19)</f>
        <v>8</v>
      </c>
      <c r="G20" s="18">
        <f>SUM(G17:G19)</f>
        <v>78</v>
      </c>
      <c r="H20" s="18">
        <f>SUM(H17:H19)</f>
        <v>111</v>
      </c>
      <c r="I20" s="18">
        <f>SUM(I17:I19)</f>
        <v>367</v>
      </c>
      <c r="J20" s="1"/>
      <c r="K20" s="53">
        <f>PRODUCT((F20+G20)/E20)</f>
        <v>0.76106194690265483</v>
      </c>
      <c r="L20" s="53">
        <f>PRODUCT(H20/E20)</f>
        <v>0.98230088495575218</v>
      </c>
      <c r="M20" s="53">
        <f>PRODUCT(I20/E20)</f>
        <v>3.247787610619469</v>
      </c>
      <c r="N20" s="30">
        <f>PRODUCT(I20/O20)</f>
        <v>0.51569181853174961</v>
      </c>
      <c r="O20" s="24">
        <f>SUM(O17:O19)</f>
        <v>711.66535285532143</v>
      </c>
      <c r="P20" s="83" t="s">
        <v>46</v>
      </c>
      <c r="Q20" s="84"/>
      <c r="R20" s="85"/>
      <c r="S20" s="85"/>
      <c r="T20" s="85"/>
      <c r="U20" s="85"/>
      <c r="V20" s="85"/>
      <c r="W20" s="85"/>
      <c r="X20" s="85"/>
      <c r="Y20" s="86"/>
      <c r="Z20" s="85"/>
      <c r="AA20" s="85"/>
      <c r="AB20" s="85"/>
      <c r="AC20" s="85"/>
      <c r="AD20" s="85"/>
      <c r="AE20" s="86"/>
      <c r="AF20" s="86"/>
      <c r="AG20" s="86"/>
      <c r="AH20" s="86"/>
      <c r="AI20" s="86"/>
      <c r="AJ20" s="87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2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 t="s">
        <v>33</v>
      </c>
      <c r="C22" s="1"/>
      <c r="D22" s="56" t="s">
        <v>34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24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24"/>
      <c r="Q29" s="24"/>
      <c r="R29" s="24"/>
      <c r="S29" s="24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8"/>
      <c r="Q80" s="8"/>
      <c r="R80" s="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8"/>
      <c r="Q81" s="8"/>
      <c r="R81" s="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8"/>
      <c r="Q83" s="8"/>
      <c r="R83" s="8"/>
      <c r="S83" s="1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3"/>
      <c r="AL175" s="8"/>
      <c r="AM175" s="8"/>
      <c r="AN175" s="8"/>
      <c r="AO175" s="8"/>
      <c r="AP175" s="8"/>
    </row>
    <row r="176" spans="1:42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23"/>
      <c r="AL176" s="8"/>
      <c r="AM176" s="8"/>
      <c r="AN176" s="8"/>
      <c r="AO176" s="8"/>
      <c r="AP176" s="8"/>
    </row>
    <row r="177" spans="1:42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3"/>
      <c r="AL177" s="8"/>
      <c r="AM177" s="8"/>
      <c r="AN177" s="8"/>
      <c r="AO177" s="8"/>
      <c r="AP177" s="8"/>
    </row>
    <row r="178" spans="1:42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3"/>
      <c r="AL178" s="8"/>
      <c r="AM178" s="8"/>
      <c r="AN178" s="8"/>
      <c r="AO178" s="8"/>
      <c r="AP178" s="8"/>
    </row>
    <row r="179" spans="1:42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3"/>
      <c r="AL179" s="8"/>
      <c r="AM179" s="8"/>
      <c r="AN179" s="8"/>
      <c r="AO179" s="8"/>
      <c r="AP179" s="8"/>
    </row>
    <row r="180" spans="1:42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3"/>
      <c r="AL180" s="8"/>
      <c r="AM180" s="8"/>
      <c r="AN180" s="8"/>
      <c r="AO180" s="8"/>
      <c r="AP180" s="8"/>
    </row>
    <row r="181" spans="1:42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3"/>
      <c r="AL181" s="8"/>
      <c r="AM181" s="8"/>
      <c r="AN181" s="8"/>
      <c r="AO181" s="8"/>
      <c r="AP181" s="8"/>
    </row>
    <row r="182" spans="1:42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3"/>
      <c r="AL182" s="8"/>
      <c r="AM182" s="8"/>
      <c r="AN182" s="8"/>
      <c r="AO182" s="8"/>
      <c r="AP182" s="8"/>
    </row>
    <row r="183" spans="1:42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3"/>
      <c r="AL183" s="8"/>
      <c r="AM183" s="8"/>
      <c r="AN183" s="8"/>
      <c r="AO183" s="8"/>
      <c r="AP183" s="8"/>
    </row>
    <row r="184" spans="1:42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3"/>
      <c r="AL184" s="8"/>
      <c r="AM184" s="8"/>
      <c r="AN184" s="8"/>
      <c r="AO184" s="8"/>
      <c r="AP184" s="8"/>
    </row>
    <row r="185" spans="1:42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3"/>
      <c r="AL185" s="8"/>
      <c r="AM185" s="8"/>
      <c r="AN185" s="8"/>
      <c r="AO185" s="8"/>
      <c r="AP185" s="8"/>
    </row>
    <row r="186" spans="1:42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3"/>
      <c r="AL186" s="8"/>
      <c r="AM186" s="8"/>
      <c r="AN186" s="8"/>
      <c r="AO186" s="8"/>
      <c r="AP186" s="8"/>
    </row>
    <row r="187" spans="1:42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23"/>
      <c r="AL187" s="8"/>
      <c r="AM187" s="8"/>
      <c r="AN187" s="8"/>
      <c r="AO187" s="8"/>
      <c r="AP187" s="8"/>
    </row>
    <row r="188" spans="1:42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23"/>
      <c r="AL188" s="8"/>
      <c r="AM188" s="8"/>
      <c r="AN188" s="8"/>
      <c r="AO188" s="8"/>
      <c r="AP188" s="8"/>
    </row>
    <row r="189" spans="1:42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23"/>
      <c r="AL189" s="8"/>
      <c r="AM189" s="8"/>
      <c r="AN189" s="8"/>
      <c r="AO189" s="8"/>
      <c r="AP189" s="8"/>
    </row>
    <row r="190" spans="1:42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23"/>
      <c r="AL190" s="8"/>
      <c r="AM190" s="8"/>
      <c r="AN190" s="8"/>
      <c r="AO190" s="8"/>
      <c r="AP190" s="8"/>
    </row>
    <row r="191" spans="1:42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23"/>
      <c r="AL191" s="8"/>
      <c r="AM191" s="8"/>
      <c r="AN191" s="8"/>
      <c r="AO191" s="8"/>
      <c r="AP191" s="8"/>
    </row>
    <row r="192" spans="1:42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23"/>
      <c r="AL192" s="8"/>
      <c r="AM192" s="8"/>
      <c r="AN192" s="8"/>
      <c r="AO192" s="8"/>
      <c r="AP192" s="8"/>
    </row>
    <row r="193" spans="1:42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23"/>
      <c r="AL193" s="8"/>
      <c r="AM193" s="8"/>
      <c r="AN193" s="8"/>
      <c r="AO193" s="8"/>
      <c r="AP193" s="8"/>
    </row>
    <row r="194" spans="1:42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23"/>
      <c r="AL194" s="8"/>
      <c r="AM194" s="8"/>
      <c r="AN194" s="8"/>
      <c r="AO194" s="8"/>
      <c r="AP194" s="8"/>
    </row>
    <row r="195" spans="1:42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23"/>
      <c r="AL195" s="8"/>
      <c r="AM195" s="8"/>
      <c r="AN195" s="8"/>
      <c r="AO195" s="8"/>
      <c r="AP195" s="8"/>
    </row>
    <row r="196" spans="1:42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23"/>
      <c r="AL196" s="8"/>
      <c r="AM196" s="8"/>
      <c r="AN196" s="8"/>
      <c r="AO196" s="8"/>
      <c r="AP196" s="8"/>
    </row>
    <row r="197" spans="1:42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23"/>
      <c r="AL197" s="8"/>
      <c r="AM197" s="8"/>
      <c r="AN197" s="8"/>
      <c r="AO197" s="8"/>
      <c r="AP197" s="8"/>
    </row>
    <row r="198" spans="1:42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23"/>
      <c r="AL198" s="8"/>
      <c r="AM198" s="8"/>
      <c r="AN198" s="8"/>
      <c r="AO198" s="8"/>
      <c r="AP198" s="8"/>
    </row>
    <row r="199" spans="1:42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23"/>
      <c r="AL199" s="8"/>
      <c r="AM199" s="8"/>
      <c r="AN199" s="8"/>
      <c r="AO199" s="8"/>
      <c r="AP199" s="8"/>
    </row>
    <row r="200" spans="1:42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23"/>
      <c r="AL200" s="8"/>
      <c r="AM200" s="8"/>
      <c r="AN200" s="8"/>
      <c r="AO200" s="8"/>
      <c r="AP200" s="8"/>
    </row>
    <row r="201" spans="1:42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23"/>
      <c r="AL201" s="8"/>
      <c r="AM201" s="8"/>
      <c r="AN201" s="8"/>
      <c r="AO201" s="8"/>
      <c r="AP201" s="8"/>
    </row>
    <row r="202" spans="1:42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23"/>
      <c r="AL202" s="8"/>
      <c r="AM202" s="8"/>
      <c r="AN202" s="8"/>
      <c r="AO202" s="8"/>
      <c r="AP202" s="8"/>
    </row>
    <row r="203" spans="1:42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23"/>
      <c r="AL203" s="8"/>
      <c r="AM203" s="8"/>
      <c r="AN203" s="8"/>
      <c r="AO203" s="8"/>
      <c r="AP203" s="8"/>
    </row>
    <row r="204" spans="1:42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23"/>
      <c r="AL204" s="8"/>
      <c r="AM204" s="8"/>
      <c r="AN204" s="8"/>
      <c r="AO204" s="8"/>
      <c r="AP204" s="8"/>
    </row>
    <row r="205" spans="1:42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23"/>
      <c r="AL205" s="8"/>
      <c r="AM205" s="8"/>
      <c r="AN205" s="8"/>
      <c r="AO205" s="8"/>
      <c r="AP205" s="8"/>
    </row>
    <row r="206" spans="1:42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7"/>
      <c r="O206" s="24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23"/>
      <c r="AL206" s="8"/>
      <c r="AM206" s="8"/>
      <c r="AN206" s="8"/>
      <c r="AO206" s="8"/>
      <c r="AP206" s="8"/>
    </row>
    <row r="207" spans="1:42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7"/>
      <c r="O207" s="24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23"/>
      <c r="AL207" s="8"/>
      <c r="AM207" s="8"/>
      <c r="AN207" s="8"/>
      <c r="AO207" s="8"/>
      <c r="AP20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2019-07-05T08:18:34Z</dcterms:modified>
</cp:coreProperties>
</file>