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8" i="1" s="1"/>
  <c r="O12" i="1" s="1"/>
  <c r="O15" i="1" s="1"/>
  <c r="O5" i="1"/>
  <c r="M7" i="1"/>
  <c r="M8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 s="1"/>
  <c r="I15" i="1" s="1"/>
  <c r="H8" i="1"/>
  <c r="H12" i="1" s="1"/>
  <c r="H15" i="1" s="1"/>
  <c r="G8" i="1"/>
  <c r="G12" i="1" s="1"/>
  <c r="G15" i="1" s="1"/>
  <c r="F8" i="1"/>
  <c r="F12" i="1" s="1"/>
  <c r="E8" i="1"/>
  <c r="E12" i="1" s="1"/>
  <c r="D9" i="1" l="1"/>
  <c r="N15" i="1"/>
  <c r="N8" i="1"/>
  <c r="N12" i="1" s="1"/>
  <c r="F15" i="1"/>
  <c r="K12" i="1"/>
  <c r="E15" i="1"/>
  <c r="M15" i="1" s="1"/>
  <c r="L12" i="1"/>
  <c r="M12" i="1"/>
  <c r="L15" i="1" l="1"/>
  <c r="K15" i="1"/>
</calcChain>
</file>

<file path=xl/sharedStrings.xml><?xml version="1.0" encoding="utf-8"?>
<sst xmlns="http://schemas.openxmlformats.org/spreadsheetml/2006/main" count="81" uniqueCount="55">
  <si>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</si>
  <si>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</si>
  <si>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</si>
  <si>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</si>
  <si>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</si>
  <si>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</si>
  <si>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</si>
  <si>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</si>
  <si>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</si>
  <si>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</si>
  <si>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</si>
  <si>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</si>
  <si>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</si>
  <si>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</si>
  <si>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</si>
  <si>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</si>
  <si>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</si>
  <si>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</si>
  <si>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</si>
  <si>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</si>
  <si>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</si>
  <si>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</si>
  <si>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</si>
  <si>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</si>
  <si>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</si>
  <si>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</si>
  <si>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</si>
  <si>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</si>
  <si>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</si>
  <si>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</si>
  <si>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</si>
  <si>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</si>
  <si>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</si>
  <si>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</si>
  <si>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Tuuli Avikainen</t>
  </si>
  <si>
    <t>3.</t>
  </si>
  <si>
    <t>Kiri</t>
  </si>
  <si>
    <t>9.</t>
  </si>
  <si>
    <t>SiiPe</t>
  </si>
  <si>
    <t>25.5.1977</t>
  </si>
  <si>
    <t>Kiri = Jyväskylän Kiri  (1930)</t>
  </si>
  <si>
    <t>SiiPe  = Siilinjärven Pesis  (1987)</t>
  </si>
  <si>
    <t>ENSIMMÄISET</t>
  </si>
  <si>
    <t>Ottelu</t>
  </si>
  <si>
    <t>1.  ottelu</t>
  </si>
  <si>
    <t>Kunnari</t>
  </si>
  <si>
    <t>4.  ottelu</t>
  </si>
  <si>
    <t>06.08. 1995  Kiri - SMJ  2-0  (3-2, 27-1)</t>
  </si>
  <si>
    <t>22.05. 1997  SiiPe - Kiri  0-2  (1-8, 5-12)</t>
  </si>
  <si>
    <t xml:space="preserve">  18 v   2 kk 12 pv</t>
  </si>
  <si>
    <t xml:space="preserve">  19 v 11 kk 27 pv</t>
  </si>
  <si>
    <t>Kiri  2</t>
  </si>
  <si>
    <t>ykköspesis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</si>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</sst>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quotePrefix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4" customWidth="1"/>
    <col min="3" max="3" width="6.140625" style="54" customWidth="1"/>
    <col min="4" max="4" width="7.57031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42578125" style="55" customWidth="1"/>
    <col min="16" max="23" width="5.7109375" style="55" customWidth="1"/>
    <col min="24" max="31" width="5.7109375" style="25" customWidth="1"/>
    <col min="32" max="32" width="6.7109375" style="25" customWidth="1"/>
    <col min="33" max="33" width="14.42578125" style="25" customWidth="1"/>
    <col min="34" max="16384" width="9.140625" style="25"/>
  </cols>
  <sheetData>
    <row r="1" spans="1:37" s="9" customFormat="1" ht="15" customHeight="1" x14ac:dyDescent="0.25">
      <c r="A1" s="1"/>
      <c r="B1" s="28" t="s">
        <v>34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75">
        <v>1995</v>
      </c>
      <c r="C4" s="75"/>
      <c r="D4" s="76" t="s">
        <v>51</v>
      </c>
      <c r="E4" s="75"/>
      <c r="F4" s="77" t="s">
        <v>52</v>
      </c>
      <c r="G4" s="78"/>
      <c r="H4" s="79"/>
      <c r="I4" s="75"/>
      <c r="J4" s="75"/>
      <c r="K4" s="75"/>
      <c r="L4" s="75"/>
      <c r="M4" s="75"/>
      <c r="N4" s="80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1995</v>
      </c>
      <c r="C5" s="26" t="s">
        <v>35</v>
      </c>
      <c r="D5" s="28" t="s">
        <v>36</v>
      </c>
      <c r="E5" s="26">
        <v>1</v>
      </c>
      <c r="F5" s="26">
        <v>0</v>
      </c>
      <c r="G5" s="26">
        <v>3</v>
      </c>
      <c r="H5" s="26">
        <v>2</v>
      </c>
      <c r="I5" s="26">
        <v>7</v>
      </c>
      <c r="J5" s="26">
        <v>0</v>
      </c>
      <c r="K5" s="26">
        <v>0</v>
      </c>
      <c r="L5" s="26">
        <v>4</v>
      </c>
      <c r="M5" s="26">
        <v>3</v>
      </c>
      <c r="N5" s="29">
        <v>0.7</v>
      </c>
      <c r="O5" s="36">
        <f>PRODUCT(I5/N5)</f>
        <v>10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>
        <v>1</v>
      </c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75">
        <v>1996</v>
      </c>
      <c r="C6" s="75"/>
      <c r="D6" s="76" t="s">
        <v>51</v>
      </c>
      <c r="E6" s="75"/>
      <c r="F6" s="77" t="s">
        <v>52</v>
      </c>
      <c r="G6" s="78"/>
      <c r="H6" s="79"/>
      <c r="I6" s="75"/>
      <c r="J6" s="75"/>
      <c r="K6" s="75"/>
      <c r="L6" s="75"/>
      <c r="M6" s="75"/>
      <c r="N6" s="80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1997</v>
      </c>
      <c r="C7" s="26" t="s">
        <v>37</v>
      </c>
      <c r="D7" s="28" t="s">
        <v>38</v>
      </c>
      <c r="E7" s="26">
        <v>24</v>
      </c>
      <c r="F7" s="26">
        <v>1</v>
      </c>
      <c r="G7" s="26">
        <v>8</v>
      </c>
      <c r="H7" s="26">
        <v>12</v>
      </c>
      <c r="I7" s="26">
        <v>58</v>
      </c>
      <c r="J7" s="26">
        <v>21</v>
      </c>
      <c r="K7" s="26">
        <v>17</v>
      </c>
      <c r="L7" s="26">
        <v>11</v>
      </c>
      <c r="M7" s="26">
        <f>PRODUCT(F7+G7)</f>
        <v>9</v>
      </c>
      <c r="N7" s="29">
        <v>0.42</v>
      </c>
      <c r="O7" s="36">
        <f>PRODUCT(I7/N7)</f>
        <v>138.0952380952381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 t="shared" ref="E8:M8" si="0">SUM(E5:E7)</f>
        <v>25</v>
      </c>
      <c r="F8" s="18">
        <f t="shared" si="0"/>
        <v>1</v>
      </c>
      <c r="G8" s="18">
        <f t="shared" si="0"/>
        <v>11</v>
      </c>
      <c r="H8" s="18">
        <f t="shared" si="0"/>
        <v>14</v>
      </c>
      <c r="I8" s="18">
        <f t="shared" si="0"/>
        <v>65</v>
      </c>
      <c r="J8" s="18">
        <f t="shared" si="0"/>
        <v>21</v>
      </c>
      <c r="K8" s="18">
        <f t="shared" si="0"/>
        <v>17</v>
      </c>
      <c r="L8" s="18">
        <f t="shared" si="0"/>
        <v>15</v>
      </c>
      <c r="M8" s="18">
        <f t="shared" si="0"/>
        <v>12</v>
      </c>
      <c r="N8" s="30">
        <f>PRODUCT(I8/O8)</f>
        <v>0.43890675241157556</v>
      </c>
      <c r="O8" s="31">
        <f t="shared" ref="O8:AE8" si="1">SUM(O5:O7)</f>
        <v>148.0952380952381</v>
      </c>
      <c r="P8" s="18">
        <f t="shared" si="1"/>
        <v>0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8">
        <f t="shared" si="1"/>
        <v>0</v>
      </c>
      <c r="U8" s="18">
        <f t="shared" si="1"/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1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 t="s">
        <v>2</v>
      </c>
      <c r="C9" s="32"/>
      <c r="D9" s="33">
        <f>SUM(F8:H8)+((I8-F8-G8)/3)+(E8/3)+(Z8*25)+(AA8*25)+(AB8*10)+(AC8*25)+(AD8*20)+(AE8*15)</f>
        <v>67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24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16</v>
      </c>
      <c r="C11" s="38"/>
      <c r="D11" s="38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25</v>
      </c>
      <c r="L11" s="18" t="s">
        <v>26</v>
      </c>
      <c r="M11" s="18" t="s">
        <v>27</v>
      </c>
      <c r="N11" s="30" t="s">
        <v>32</v>
      </c>
      <c r="O11" s="24"/>
      <c r="P11" s="39" t="s">
        <v>42</v>
      </c>
      <c r="Q11" s="12"/>
      <c r="R11" s="12"/>
      <c r="S11" s="57"/>
      <c r="T11" s="57"/>
      <c r="U11" s="57"/>
      <c r="V11" s="57"/>
      <c r="W11" s="57"/>
      <c r="X11" s="12"/>
      <c r="Y11" s="12"/>
      <c r="Z11" s="12"/>
      <c r="AA11" s="12"/>
      <c r="AB11" s="12"/>
      <c r="AC11" s="12"/>
      <c r="AD11" s="12"/>
      <c r="AE11" s="58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17</v>
      </c>
      <c r="C12" s="12"/>
      <c r="D12" s="40"/>
      <c r="E12" s="26">
        <f>PRODUCT(E8)</f>
        <v>25</v>
      </c>
      <c r="F12" s="26">
        <f>PRODUCT(F8)</f>
        <v>1</v>
      </c>
      <c r="G12" s="26">
        <f>PRODUCT(G8)</f>
        <v>11</v>
      </c>
      <c r="H12" s="26">
        <f>PRODUCT(H8)</f>
        <v>14</v>
      </c>
      <c r="I12" s="26">
        <f>PRODUCT(I8)</f>
        <v>65</v>
      </c>
      <c r="J12" s="1"/>
      <c r="K12" s="41">
        <f>PRODUCT((F12+G12)/E12)</f>
        <v>0.48</v>
      </c>
      <c r="L12" s="41">
        <f>PRODUCT(H12/E12)</f>
        <v>0.56000000000000005</v>
      </c>
      <c r="M12" s="41">
        <f>PRODUCT(I12/E12)</f>
        <v>2.6</v>
      </c>
      <c r="N12" s="29">
        <f>PRODUCT(N8)</f>
        <v>0.43890675241157556</v>
      </c>
      <c r="O12" s="24">
        <f>PRODUCT(O8)</f>
        <v>148.0952380952381</v>
      </c>
      <c r="P12" s="59" t="s">
        <v>43</v>
      </c>
      <c r="Q12" s="60"/>
      <c r="R12" s="61" t="s">
        <v>47</v>
      </c>
      <c r="S12" s="61"/>
      <c r="T12" s="61"/>
      <c r="U12" s="61"/>
      <c r="V12" s="61"/>
      <c r="W12" s="61"/>
      <c r="X12" s="61"/>
      <c r="Y12" s="61"/>
      <c r="Z12" s="62" t="s">
        <v>44</v>
      </c>
      <c r="AA12" s="61"/>
      <c r="AB12" s="61" t="s">
        <v>49</v>
      </c>
      <c r="AC12" s="61"/>
      <c r="AD12" s="61"/>
      <c r="AE12" s="63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2" t="s">
        <v>18</v>
      </c>
      <c r="C13" s="43"/>
      <c r="D13" s="44"/>
      <c r="E13" s="26"/>
      <c r="F13" s="26"/>
      <c r="G13" s="26"/>
      <c r="H13" s="26"/>
      <c r="I13" s="26"/>
      <c r="J13" s="1"/>
      <c r="K13" s="26"/>
      <c r="L13" s="26"/>
      <c r="M13" s="26"/>
      <c r="N13" s="26"/>
      <c r="O13" s="24"/>
      <c r="P13" s="64" t="s">
        <v>53</v>
      </c>
      <c r="Q13" s="65"/>
      <c r="R13" s="66" t="s">
        <v>47</v>
      </c>
      <c r="S13" s="66"/>
      <c r="T13" s="66"/>
      <c r="U13" s="66"/>
      <c r="V13" s="66"/>
      <c r="W13" s="66"/>
      <c r="X13" s="66"/>
      <c r="Y13" s="66"/>
      <c r="Z13" s="67" t="s">
        <v>44</v>
      </c>
      <c r="AA13" s="66"/>
      <c r="AB13" s="66" t="s">
        <v>49</v>
      </c>
      <c r="AC13" s="66"/>
      <c r="AD13" s="66"/>
      <c r="AE13" s="68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5" t="s">
        <v>19</v>
      </c>
      <c r="C14" s="46"/>
      <c r="D14" s="47"/>
      <c r="E14" s="27"/>
      <c r="F14" s="27"/>
      <c r="G14" s="27"/>
      <c r="H14" s="27"/>
      <c r="I14" s="27"/>
      <c r="J14" s="1"/>
      <c r="K14" s="27"/>
      <c r="L14" s="27"/>
      <c r="M14" s="27"/>
      <c r="N14" s="27"/>
      <c r="O14" s="24"/>
      <c r="P14" s="64" t="s">
        <v>54</v>
      </c>
      <c r="Q14" s="65"/>
      <c r="R14" s="66" t="s">
        <v>47</v>
      </c>
      <c r="S14" s="66"/>
      <c r="T14" s="66"/>
      <c r="U14" s="66"/>
      <c r="V14" s="66"/>
      <c r="W14" s="66"/>
      <c r="X14" s="66"/>
      <c r="Y14" s="66"/>
      <c r="Z14" s="67" t="s">
        <v>44</v>
      </c>
      <c r="AA14" s="66"/>
      <c r="AB14" s="66" t="s">
        <v>49</v>
      </c>
      <c r="AC14" s="66"/>
      <c r="AD14" s="66"/>
      <c r="AE14" s="68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8" t="s">
        <v>20</v>
      </c>
      <c r="C15" s="49"/>
      <c r="D15" s="50"/>
      <c r="E15" s="18">
        <f>SUM(E12:E14)</f>
        <v>25</v>
      </c>
      <c r="F15" s="18">
        <f>SUM(F12:F14)</f>
        <v>1</v>
      </c>
      <c r="G15" s="18">
        <f>SUM(G12:G14)</f>
        <v>11</v>
      </c>
      <c r="H15" s="18">
        <f>SUM(H12:H14)</f>
        <v>14</v>
      </c>
      <c r="I15" s="18">
        <f>SUM(I12:I14)</f>
        <v>65</v>
      </c>
      <c r="J15" s="1"/>
      <c r="K15" s="51">
        <f>PRODUCT((F15+G15)/E15)</f>
        <v>0.48</v>
      </c>
      <c r="L15" s="51">
        <f>PRODUCT(H15/E15)</f>
        <v>0.56000000000000005</v>
      </c>
      <c r="M15" s="51">
        <f>PRODUCT(I15/E15)</f>
        <v>2.6</v>
      </c>
      <c r="N15" s="30">
        <f>PRODUCT(I15/O15)</f>
        <v>0.43890675241157556</v>
      </c>
      <c r="O15" s="24">
        <f>SUM(O12:O14)</f>
        <v>148.0952380952381</v>
      </c>
      <c r="P15" s="69" t="s">
        <v>45</v>
      </c>
      <c r="Q15" s="70"/>
      <c r="R15" s="71" t="s">
        <v>48</v>
      </c>
      <c r="S15" s="71"/>
      <c r="T15" s="71"/>
      <c r="U15" s="71"/>
      <c r="V15" s="71"/>
      <c r="W15" s="71"/>
      <c r="X15" s="71"/>
      <c r="Y15" s="71"/>
      <c r="Z15" s="72" t="s">
        <v>46</v>
      </c>
      <c r="AA15" s="71"/>
      <c r="AB15" s="71" t="s">
        <v>50</v>
      </c>
      <c r="AC15" s="71"/>
      <c r="AD15" s="71"/>
      <c r="AE15" s="73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37"/>
      <c r="R16" s="1"/>
      <c r="S16" s="1"/>
      <c r="T16" s="24"/>
      <c r="U16" s="24"/>
      <c r="V16" s="74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 t="s">
        <v>33</v>
      </c>
      <c r="C17" s="1"/>
      <c r="D17" s="56" t="s">
        <v>40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24"/>
      <c r="U17" s="24"/>
      <c r="V17" s="74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 t="s">
        <v>41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3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2"/>
      <c r="N21" s="52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3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3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3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3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3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3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3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3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3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3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3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3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3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3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3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3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3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3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3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3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3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3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3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3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3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3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3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3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3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3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3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3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3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3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3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3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3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3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3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3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3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3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3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3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3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3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3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3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3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3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3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3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3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3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3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3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3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3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3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3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3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3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3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3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3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3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3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3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3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3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3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3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3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3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3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3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3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3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3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3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3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3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3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3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3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3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3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3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3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3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3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3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3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3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3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3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3" customFormat="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3" customFormat="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3" customFormat="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3" customFormat="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3" customFormat="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3" customFormat="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3" customFormat="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3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3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3" customFormat="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3" customFormat="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3" customFormat="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3" customFormat="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3" customFormat="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3" customFormat="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3" customFormat="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3" customFormat="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3" customFormat="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3" customFormat="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3" customFormat="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3" customFormat="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3" customFormat="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5">
      <c r="Q140" s="1"/>
      <c r="R140" s="1"/>
      <c r="S140" s="1"/>
      <c r="T140" s="1"/>
    </row>
    <row r="141" spans="1:37" ht="15" customHeight="1" x14ac:dyDescent="0.25">
      <c r="Q141" s="1"/>
      <c r="R141" s="1"/>
      <c r="S141" s="1"/>
      <c r="T141" s="1"/>
    </row>
    <row r="142" spans="1:37" ht="15" customHeight="1" x14ac:dyDescent="0.25">
      <c r="Q142" s="1"/>
      <c r="R142" s="1"/>
      <c r="S142" s="1"/>
      <c r="T142" s="1"/>
    </row>
    <row r="143" spans="1:37" ht="15" customHeight="1" x14ac:dyDescent="0.25">
      <c r="Q143" s="1"/>
      <c r="R143" s="1"/>
      <c r="S143" s="1"/>
      <c r="T143" s="1"/>
    </row>
    <row r="144" spans="1:37" ht="15" customHeight="1" x14ac:dyDescent="0.25">
      <c r="Q144" s="1"/>
      <c r="R144" s="1"/>
      <c r="S144" s="1"/>
      <c r="T144" s="1"/>
    </row>
    <row r="145" spans="17:20" ht="15" customHeight="1" x14ac:dyDescent="0.25">
      <c r="Q145" s="1"/>
      <c r="R145" s="1"/>
      <c r="S145" s="1"/>
      <c r="T145" s="1"/>
    </row>
    <row r="146" spans="17:20" ht="15" customHeight="1" x14ac:dyDescent="0.25">
      <c r="Q146" s="1"/>
      <c r="R146" s="1"/>
      <c r="S146" s="1"/>
      <c r="T146" s="1"/>
    </row>
    <row r="147" spans="17:20" ht="15" customHeight="1" x14ac:dyDescent="0.25">
      <c r="Q147" s="1"/>
      <c r="R147" s="1"/>
      <c r="S147" s="1"/>
      <c r="T1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2019-07-02T21:56:27Z</dcterms:modified>
</cp:coreProperties>
</file>