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N18" i="1" s="1"/>
  <c r="X13" i="1"/>
  <c r="H18" i="1" s="1"/>
  <c r="L18" i="1" s="1"/>
  <c r="W13" i="1"/>
  <c r="G18" i="1" s="1"/>
  <c r="V13" i="1"/>
  <c r="F18" i="1" s="1"/>
  <c r="K18" i="1" s="1"/>
  <c r="U13" i="1"/>
  <c r="E18" i="1" s="1"/>
  <c r="M13" i="1"/>
  <c r="L13" i="1"/>
  <c r="T13" i="1" s="1"/>
  <c r="K13" i="1"/>
  <c r="J13" i="1"/>
  <c r="I13" i="1"/>
  <c r="N13" i="1" s="1"/>
  <c r="N17" i="1" s="1"/>
  <c r="H13" i="1"/>
  <c r="H17" i="1" s="1"/>
  <c r="G13" i="1"/>
  <c r="G17" i="1" s="1"/>
  <c r="F13" i="1"/>
  <c r="E13" i="1"/>
  <c r="E17" i="1" s="1"/>
  <c r="F17" i="1"/>
  <c r="F20" i="1" s="1"/>
  <c r="I17" i="1" l="1"/>
  <c r="I20" i="1" s="1"/>
  <c r="N20" i="1" s="1"/>
  <c r="M18" i="1"/>
  <c r="G20" i="1"/>
  <c r="L17" i="1"/>
  <c r="E20" i="1"/>
  <c r="M20" i="1" s="1"/>
  <c r="H20" i="1"/>
  <c r="L20" i="1" s="1"/>
  <c r="K17" i="1"/>
  <c r="D14" i="1"/>
  <c r="M17" i="1" l="1"/>
  <c r="K20" i="1"/>
</calcChain>
</file>

<file path=xl/sharedStrings.xml><?xml version="1.0" encoding="utf-8"?>
<sst xmlns="http://schemas.openxmlformats.org/spreadsheetml/2006/main" count="164" uniqueCount="110">
  <si>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</si>
  <si>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</si>
  <si>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</si>
  <si>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</si>
  <si>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</si>
  <si>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</si>
  <si>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</si>
  <si>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</si>
  <si>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</si>
  <si>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</si>
  <si>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</si>
  <si>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</si>
  <si>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</si>
  <si>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</si>
  <si>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</si>
  <si>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</si>
  <si>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</si>
  <si>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</si>
  <si>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</si>
  <si>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</si>
  <si>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</si>
  <si>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</si>
  <si>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</si>
  <si>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</si>
  <si>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</si>
  <si>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</si>
  <si>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</si>
  <si>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</si>
  <si>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</si>
  <si>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</si>
  <si>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</si>
  <si>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</si>
  <si>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</si>
  <si>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</si>
  <si>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</si>
  <si>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</si>
  <si>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</si>
  <si>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</si>
  <si>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</si>
  <si>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Lippo</t>
  </si>
  <si>
    <t>Kirittäret</t>
  </si>
  <si>
    <t>Hanne Asikainen</t>
  </si>
  <si>
    <t xml:space="preserve"> </t>
  </si>
  <si>
    <t>7.</t>
  </si>
  <si>
    <t>5.</t>
  </si>
  <si>
    <t>9.</t>
  </si>
  <si>
    <t>2.</t>
  </si>
  <si>
    <t>Pesä Ysit</t>
  </si>
  <si>
    <t>8.</t>
  </si>
  <si>
    <t>25.1.1981</t>
  </si>
  <si>
    <t>ykköspesis</t>
  </si>
  <si>
    <t>suomensarja</t>
  </si>
  <si>
    <t>ViU  2</t>
  </si>
  <si>
    <t>ViU = Viinijärven Urheilijat  (1914)</t>
  </si>
  <si>
    <t>Lippo = Oulun Lippo  (1955)</t>
  </si>
  <si>
    <t>Kirittäret = Jyväskylän Etukenttä Oy  (1998)</t>
  </si>
  <si>
    <t>Pesä Ysit = Pesä Ysit, Lappeenranta  (1976)</t>
  </si>
  <si>
    <t>15.05. 1997  ViU - Roihu  2-0  (8-4, 4-0)</t>
  </si>
  <si>
    <t>4.  ottelu</t>
  </si>
  <si>
    <t>01.06. 1997  Manse - ViU  1-2  (4-3, 1-2, 0-1)</t>
  </si>
  <si>
    <t xml:space="preserve">  16 v   3 kk 20 pv</t>
  </si>
  <si>
    <t xml:space="preserve">  16 v   4 kk   6 pv</t>
  </si>
  <si>
    <t>L+T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</si>
  <si>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</si>
  <si>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</si>
  <si>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</si>
  <si>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</si>
  <si>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</si>
  <si>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</si>
  <si>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</si>
  <si>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</si>
  <si>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</si>
  <si>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</si>
  <si>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</si>
  <si>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</si>
  <si>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</si>
  <si>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</si>
  <si>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</si>
  <si>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</si>
  <si>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I p</t>
  </si>
  <si>
    <t>17.08. 1997  Hyvinkää</t>
  </si>
  <si>
    <t xml:space="preserve">  0-2  (0-6, 6-7)</t>
  </si>
  <si>
    <t>Pertti Laakso</t>
  </si>
  <si>
    <t>2652</t>
  </si>
  <si>
    <t>28.06. 1998  Sotkamo</t>
  </si>
  <si>
    <t xml:space="preserve">  2-0  (5-3, 10-5)</t>
  </si>
  <si>
    <t>Mika Sirviö</t>
  </si>
  <si>
    <t>3112</t>
  </si>
  <si>
    <t>04.07. 1999  Sotkamo</t>
  </si>
  <si>
    <t xml:space="preserve">  2-1  (4-2, 3-4, x-x, 4-1)</t>
  </si>
  <si>
    <t>Tuula Tauriainen</t>
  </si>
  <si>
    <t>2114</t>
  </si>
  <si>
    <t>jok</t>
  </si>
  <si>
    <t>3/7</t>
  </si>
  <si>
    <t>3/5</t>
  </si>
  <si>
    <t>0/1</t>
  </si>
  <si>
    <t>5/8</t>
  </si>
  <si>
    <t>2/4</t>
  </si>
  <si>
    <t>1/2</t>
  </si>
  <si>
    <t>2/2</t>
  </si>
  <si>
    <t>2k</t>
  </si>
  <si>
    <t>1/1</t>
  </si>
  <si>
    <t>3/3</t>
  </si>
  <si>
    <t>1/4</t>
  </si>
  <si>
    <t>13/23</t>
  </si>
  <si>
    <t>3/6</t>
  </si>
  <si>
    <t>3/4</t>
  </si>
  <si>
    <t>5/9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</si>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</sst>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5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1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42578125" style="76" customWidth="1"/>
    <col min="16" max="18" width="5.7109375" style="90" customWidth="1"/>
    <col min="19" max="19" width="5.7109375" style="89" customWidth="1"/>
    <col min="20" max="20" width="0.7109375" style="36" customWidth="1"/>
    <col min="21" max="28" width="5.7109375" style="76" customWidth="1"/>
    <col min="29" max="32" width="5.7109375" style="25" customWidth="1"/>
    <col min="33" max="33" width="5.7109375" style="7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12"/>
      <c r="B1" s="2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78">
        <v>1996</v>
      </c>
      <c r="C4" s="78"/>
      <c r="D4" s="79" t="s">
        <v>52</v>
      </c>
      <c r="E4" s="78"/>
      <c r="F4" s="87" t="s">
        <v>51</v>
      </c>
      <c r="G4" s="78"/>
      <c r="H4" s="78"/>
      <c r="I4" s="78"/>
      <c r="J4" s="78"/>
      <c r="K4" s="78"/>
      <c r="L4" s="78"/>
      <c r="M4" s="78"/>
      <c r="N4" s="80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1997</v>
      </c>
      <c r="C5" s="26" t="s">
        <v>43</v>
      </c>
      <c r="D5" s="27" t="s">
        <v>38</v>
      </c>
      <c r="E5" s="26">
        <v>22</v>
      </c>
      <c r="F5" s="26">
        <v>1</v>
      </c>
      <c r="G5" s="26">
        <v>8</v>
      </c>
      <c r="H5" s="26">
        <v>5</v>
      </c>
      <c r="I5" s="26">
        <v>36</v>
      </c>
      <c r="J5" s="26">
        <v>16</v>
      </c>
      <c r="K5" s="26">
        <v>4</v>
      </c>
      <c r="L5" s="26">
        <v>7</v>
      </c>
      <c r="M5" s="26">
        <v>9</v>
      </c>
      <c r="N5" s="28">
        <v>0.434</v>
      </c>
      <c r="O5" s="24">
        <v>83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 t="s">
        <v>44</v>
      </c>
      <c r="D6" s="27" t="s">
        <v>38</v>
      </c>
      <c r="E6" s="26">
        <v>22</v>
      </c>
      <c r="F6" s="26">
        <v>2</v>
      </c>
      <c r="G6" s="26">
        <v>25</v>
      </c>
      <c r="H6" s="26">
        <v>7</v>
      </c>
      <c r="I6" s="26">
        <v>56</v>
      </c>
      <c r="J6" s="26">
        <v>6</v>
      </c>
      <c r="K6" s="26">
        <v>4</v>
      </c>
      <c r="L6" s="26">
        <v>19</v>
      </c>
      <c r="M6" s="26">
        <v>27</v>
      </c>
      <c r="N6" s="28">
        <v>0.48699999999999999</v>
      </c>
      <c r="O6" s="24">
        <v>115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 t="s">
        <v>45</v>
      </c>
      <c r="D7" s="27" t="s">
        <v>38</v>
      </c>
      <c r="E7" s="26">
        <v>22</v>
      </c>
      <c r="F7" s="26">
        <v>1</v>
      </c>
      <c r="G7" s="26">
        <v>45</v>
      </c>
      <c r="H7" s="26">
        <v>3</v>
      </c>
      <c r="I7" s="26">
        <v>72</v>
      </c>
      <c r="J7" s="26">
        <v>2</v>
      </c>
      <c r="K7" s="26">
        <v>5</v>
      </c>
      <c r="L7" s="26">
        <v>19</v>
      </c>
      <c r="M7" s="26">
        <v>46</v>
      </c>
      <c r="N7" s="28">
        <v>0.45100000000000001</v>
      </c>
      <c r="O7" s="24">
        <v>160</v>
      </c>
      <c r="P7" s="18" t="s">
        <v>63</v>
      </c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 t="s">
        <v>42</v>
      </c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2000</v>
      </c>
      <c r="C8" s="26" t="s">
        <v>46</v>
      </c>
      <c r="D8" s="27" t="s">
        <v>39</v>
      </c>
      <c r="E8" s="26">
        <v>22</v>
      </c>
      <c r="F8" s="26">
        <v>2</v>
      </c>
      <c r="G8" s="26">
        <v>25</v>
      </c>
      <c r="H8" s="26">
        <v>16</v>
      </c>
      <c r="I8" s="26">
        <v>95</v>
      </c>
      <c r="J8" s="26">
        <v>42</v>
      </c>
      <c r="K8" s="26">
        <v>16</v>
      </c>
      <c r="L8" s="26">
        <v>10</v>
      </c>
      <c r="M8" s="26">
        <v>27</v>
      </c>
      <c r="N8" s="28">
        <v>0.55600000000000005</v>
      </c>
      <c r="O8" s="24">
        <v>171</v>
      </c>
      <c r="P8" s="18"/>
      <c r="Q8" s="18"/>
      <c r="R8" s="18"/>
      <c r="S8" s="18"/>
      <c r="T8" s="24"/>
      <c r="U8" s="26">
        <v>9</v>
      </c>
      <c r="V8" s="26">
        <v>0</v>
      </c>
      <c r="W8" s="26">
        <v>6</v>
      </c>
      <c r="X8" s="26">
        <v>1</v>
      </c>
      <c r="Y8" s="26">
        <v>19</v>
      </c>
      <c r="Z8" s="29"/>
      <c r="AA8" s="29"/>
      <c r="AB8" s="29"/>
      <c r="AC8" s="29"/>
      <c r="AD8" s="29"/>
      <c r="AE8" s="26"/>
      <c r="AF8" s="26"/>
      <c r="AG8" s="26">
        <v>1</v>
      </c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46</v>
      </c>
      <c r="D9" s="27" t="s">
        <v>40</v>
      </c>
      <c r="E9" s="26">
        <v>24</v>
      </c>
      <c r="F9" s="26">
        <v>2</v>
      </c>
      <c r="G9" s="26">
        <v>21</v>
      </c>
      <c r="H9" s="26">
        <v>22</v>
      </c>
      <c r="I9" s="26">
        <v>73</v>
      </c>
      <c r="J9" s="26">
        <v>23</v>
      </c>
      <c r="K9" s="26">
        <v>12</v>
      </c>
      <c r="L9" s="26">
        <v>15</v>
      </c>
      <c r="M9" s="26">
        <v>23</v>
      </c>
      <c r="N9" s="28">
        <v>0.497</v>
      </c>
      <c r="O9" s="24">
        <v>147</v>
      </c>
      <c r="P9" s="18"/>
      <c r="Q9" s="18"/>
      <c r="R9" s="18"/>
      <c r="S9" s="18"/>
      <c r="T9" s="24"/>
      <c r="U9" s="26">
        <v>10</v>
      </c>
      <c r="V9" s="26">
        <v>0</v>
      </c>
      <c r="W9" s="26">
        <v>7</v>
      </c>
      <c r="X9" s="26">
        <v>3</v>
      </c>
      <c r="Y9" s="26">
        <v>23</v>
      </c>
      <c r="Z9" s="29"/>
      <c r="AA9" s="29"/>
      <c r="AB9" s="29"/>
      <c r="AC9" s="29"/>
      <c r="AD9" s="29"/>
      <c r="AE9" s="26"/>
      <c r="AF9" s="26"/>
      <c r="AG9" s="26"/>
      <c r="AH9" s="26" t="s">
        <v>42</v>
      </c>
      <c r="AI9" s="26">
        <v>1</v>
      </c>
      <c r="AJ9" s="26" t="s">
        <v>42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2002</v>
      </c>
      <c r="C10" s="26" t="s">
        <v>48</v>
      </c>
      <c r="D10" s="27" t="s">
        <v>47</v>
      </c>
      <c r="E10" s="26">
        <v>24</v>
      </c>
      <c r="F10" s="26">
        <v>1</v>
      </c>
      <c r="G10" s="26">
        <v>35</v>
      </c>
      <c r="H10" s="26">
        <v>9</v>
      </c>
      <c r="I10" s="26">
        <v>95</v>
      </c>
      <c r="J10" s="26">
        <v>4</v>
      </c>
      <c r="K10" s="26">
        <v>20</v>
      </c>
      <c r="L10" s="26">
        <v>35</v>
      </c>
      <c r="M10" s="26">
        <v>36</v>
      </c>
      <c r="N10" s="28">
        <v>0.54900000000000004</v>
      </c>
      <c r="O10" s="24">
        <v>173</v>
      </c>
      <c r="P10" s="18"/>
      <c r="Q10" s="18"/>
      <c r="R10" s="18"/>
      <c r="S10" s="18"/>
      <c r="T10" s="24" t="e">
        <f t="shared" ref="T10:T13" si="0">PRODUCT(L10/S10)</f>
        <v>#DIV/0!</v>
      </c>
      <c r="U10" s="26">
        <v>3</v>
      </c>
      <c r="V10" s="26">
        <v>0</v>
      </c>
      <c r="W10" s="26">
        <v>2</v>
      </c>
      <c r="X10" s="26">
        <v>0</v>
      </c>
      <c r="Y10" s="26">
        <v>11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81">
        <v>2003</v>
      </c>
      <c r="C11" s="81"/>
      <c r="D11" s="82" t="s">
        <v>38</v>
      </c>
      <c r="E11" s="81"/>
      <c r="F11" s="84" t="s">
        <v>50</v>
      </c>
      <c r="G11" s="86"/>
      <c r="H11" s="85"/>
      <c r="I11" s="81"/>
      <c r="J11" s="81"/>
      <c r="K11" s="81"/>
      <c r="L11" s="81"/>
      <c r="M11" s="81"/>
      <c r="N11" s="83"/>
      <c r="O11" s="24">
        <v>0</v>
      </c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81">
        <v>2004</v>
      </c>
      <c r="C12" s="81"/>
      <c r="D12" s="82" t="s">
        <v>38</v>
      </c>
      <c r="E12" s="81"/>
      <c r="F12" s="84" t="s">
        <v>50</v>
      </c>
      <c r="G12" s="86"/>
      <c r="H12" s="85"/>
      <c r="I12" s="81"/>
      <c r="J12" s="81"/>
      <c r="K12" s="81"/>
      <c r="L12" s="81"/>
      <c r="M12" s="81"/>
      <c r="N12" s="83"/>
      <c r="O12" s="24">
        <v>0</v>
      </c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1">SUM(E4:E12)</f>
        <v>136</v>
      </c>
      <c r="F13" s="18">
        <f t="shared" si="1"/>
        <v>9</v>
      </c>
      <c r="G13" s="18">
        <f t="shared" si="1"/>
        <v>159</v>
      </c>
      <c r="H13" s="18">
        <f t="shared" si="1"/>
        <v>62</v>
      </c>
      <c r="I13" s="18">
        <f t="shared" si="1"/>
        <v>427</v>
      </c>
      <c r="J13" s="18">
        <f t="shared" si="1"/>
        <v>93</v>
      </c>
      <c r="K13" s="18">
        <f t="shared" si="1"/>
        <v>61</v>
      </c>
      <c r="L13" s="18">
        <f t="shared" si="1"/>
        <v>105</v>
      </c>
      <c r="M13" s="18">
        <f t="shared" si="1"/>
        <v>168</v>
      </c>
      <c r="N13" s="30">
        <f>PRODUCT(I13/O13)</f>
        <v>0.50294464075382805</v>
      </c>
      <c r="O13" s="31">
        <f>SUM(O5:O12)</f>
        <v>849</v>
      </c>
      <c r="P13" s="18"/>
      <c r="Q13" s="18"/>
      <c r="R13" s="18"/>
      <c r="S13" s="18"/>
      <c r="T13" s="24" t="e">
        <f t="shared" si="0"/>
        <v>#DIV/0!</v>
      </c>
      <c r="U13" s="18">
        <f t="shared" ref="U13:AJ13" si="2">SUM(U4:U12)</f>
        <v>22</v>
      </c>
      <c r="V13" s="18">
        <f t="shared" si="2"/>
        <v>0</v>
      </c>
      <c r="W13" s="18">
        <f t="shared" si="2"/>
        <v>15</v>
      </c>
      <c r="X13" s="18">
        <f t="shared" si="2"/>
        <v>4</v>
      </c>
      <c r="Y13" s="18">
        <f t="shared" si="2"/>
        <v>53</v>
      </c>
      <c r="Z13" s="18">
        <f t="shared" si="2"/>
        <v>0</v>
      </c>
      <c r="AA13" s="18">
        <f t="shared" si="2"/>
        <v>0</v>
      </c>
      <c r="AB13" s="18">
        <f t="shared" si="2"/>
        <v>0</v>
      </c>
      <c r="AC13" s="18">
        <f t="shared" si="2"/>
        <v>0</v>
      </c>
      <c r="AD13" s="18">
        <f t="shared" si="2"/>
        <v>0</v>
      </c>
      <c r="AE13" s="18">
        <f t="shared" si="2"/>
        <v>0</v>
      </c>
      <c r="AF13" s="18">
        <f t="shared" si="2"/>
        <v>0</v>
      </c>
      <c r="AG13" s="18">
        <f t="shared" si="2"/>
        <v>1</v>
      </c>
      <c r="AH13" s="18">
        <f t="shared" si="2"/>
        <v>0</v>
      </c>
      <c r="AI13" s="18">
        <f t="shared" si="2"/>
        <v>2</v>
      </c>
      <c r="AJ13" s="18">
        <f t="shared" si="2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2"/>
      <c r="D14" s="33">
        <f>SUM(F13:H13)+((I13-F13-G13)/3)+(E13/3)+(AE13*25)+(AF13*25)+(AG13*10)+(AH13*25)+(AI13*20)+(AJ13*15)</f>
        <v>411.66666666666663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40"/>
      <c r="AA16" s="40"/>
      <c r="AB16" s="40"/>
      <c r="AC16" s="40"/>
      <c r="AD16" s="12"/>
      <c r="AE16" s="12"/>
      <c r="AF16" s="12"/>
      <c r="AG16" s="11"/>
      <c r="AH16" s="12"/>
      <c r="AI16" s="12"/>
      <c r="AJ16" s="4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136</v>
      </c>
      <c r="F17" s="26">
        <f>PRODUCT(F13)</f>
        <v>9</v>
      </c>
      <c r="G17" s="26">
        <f>PRODUCT(G13)</f>
        <v>159</v>
      </c>
      <c r="H17" s="26">
        <f>PRODUCT(H13)</f>
        <v>62</v>
      </c>
      <c r="I17" s="26">
        <f>PRODUCT(I13)</f>
        <v>427</v>
      </c>
      <c r="J17" s="1"/>
      <c r="K17" s="43">
        <f>PRODUCT((F17+G17)/E17)</f>
        <v>1.2352941176470589</v>
      </c>
      <c r="L17" s="43">
        <f>PRODUCT(H17/E17)</f>
        <v>0.45588235294117646</v>
      </c>
      <c r="M17" s="43">
        <f>PRODUCT(I17/E17)</f>
        <v>3.1397058823529411</v>
      </c>
      <c r="N17" s="28">
        <f>PRODUCT(N13)</f>
        <v>0.50294464075382805</v>
      </c>
      <c r="O17" s="24">
        <f>PRODUCT(O13)</f>
        <v>849</v>
      </c>
      <c r="P17" s="44" t="s">
        <v>33</v>
      </c>
      <c r="Q17" s="45"/>
      <c r="R17" s="46" t="s">
        <v>57</v>
      </c>
      <c r="S17" s="46"/>
      <c r="T17" s="46"/>
      <c r="U17" s="46"/>
      <c r="V17" s="46"/>
      <c r="W17" s="46"/>
      <c r="X17" s="46"/>
      <c r="Y17" s="46"/>
      <c r="Z17" s="46"/>
      <c r="AA17" s="48" t="s">
        <v>36</v>
      </c>
      <c r="AB17" s="46"/>
      <c r="AC17" s="46" t="s">
        <v>60</v>
      </c>
      <c r="AD17" s="47"/>
      <c r="AE17" s="46"/>
      <c r="AF17" s="46"/>
      <c r="AG17" s="46"/>
      <c r="AH17" s="46"/>
      <c r="AI17" s="46"/>
      <c r="AJ17" s="133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9" t="s">
        <v>18</v>
      </c>
      <c r="C18" s="50"/>
      <c r="D18" s="51"/>
      <c r="E18" s="26">
        <f>PRODUCT(U13)</f>
        <v>22</v>
      </c>
      <c r="F18" s="26">
        <f>PRODUCT(V13)</f>
        <v>0</v>
      </c>
      <c r="G18" s="26">
        <f>PRODUCT(W13)</f>
        <v>15</v>
      </c>
      <c r="H18" s="26">
        <f>PRODUCT(X13)</f>
        <v>4</v>
      </c>
      <c r="I18" s="26">
        <f>PRODUCT(Y13)</f>
        <v>53</v>
      </c>
      <c r="J18" s="1"/>
      <c r="K18" s="43">
        <f>PRODUCT((F18+G18)/E18)</f>
        <v>0.68181818181818177</v>
      </c>
      <c r="L18" s="43">
        <f>PRODUCT(H18/E18)</f>
        <v>0.18181818181818182</v>
      </c>
      <c r="M18" s="43">
        <f>PRODUCT(I18/E18)</f>
        <v>2.4090909090909092</v>
      </c>
      <c r="N18" s="28">
        <f>PRODUCT(I18/O18)</f>
        <v>0.46086956521739131</v>
      </c>
      <c r="O18" s="52">
        <v>115</v>
      </c>
      <c r="P18" s="53" t="s">
        <v>108</v>
      </c>
      <c r="Q18" s="54"/>
      <c r="R18" s="55" t="s">
        <v>59</v>
      </c>
      <c r="S18" s="55"/>
      <c r="T18" s="55"/>
      <c r="U18" s="55"/>
      <c r="V18" s="55"/>
      <c r="W18" s="55"/>
      <c r="X18" s="55"/>
      <c r="Y18" s="55"/>
      <c r="Z18" s="55"/>
      <c r="AA18" s="57" t="s">
        <v>58</v>
      </c>
      <c r="AB18" s="55"/>
      <c r="AC18" s="55" t="s">
        <v>61</v>
      </c>
      <c r="AD18" s="56"/>
      <c r="AE18" s="55"/>
      <c r="AF18" s="55"/>
      <c r="AG18" s="55"/>
      <c r="AH18" s="55"/>
      <c r="AI18" s="55"/>
      <c r="AJ18" s="134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8" t="s">
        <v>19</v>
      </c>
      <c r="C19" s="59"/>
      <c r="D19" s="60"/>
      <c r="E19" s="29"/>
      <c r="F19" s="29"/>
      <c r="G19" s="29"/>
      <c r="H19" s="29"/>
      <c r="I19" s="29"/>
      <c r="J19" s="1"/>
      <c r="K19" s="61"/>
      <c r="L19" s="61"/>
      <c r="M19" s="61"/>
      <c r="N19" s="62"/>
      <c r="O19" s="24">
        <v>0</v>
      </c>
      <c r="P19" s="53" t="s">
        <v>109</v>
      </c>
      <c r="Q19" s="54"/>
      <c r="R19" s="55" t="s">
        <v>59</v>
      </c>
      <c r="S19" s="55"/>
      <c r="T19" s="55"/>
      <c r="U19" s="55"/>
      <c r="V19" s="55"/>
      <c r="W19" s="55"/>
      <c r="X19" s="55"/>
      <c r="Y19" s="55"/>
      <c r="Z19" s="55"/>
      <c r="AA19" s="57" t="s">
        <v>58</v>
      </c>
      <c r="AB19" s="55"/>
      <c r="AC19" s="55" t="s">
        <v>61</v>
      </c>
      <c r="AD19" s="56"/>
      <c r="AE19" s="55"/>
      <c r="AF19" s="55"/>
      <c r="AG19" s="55"/>
      <c r="AH19" s="55"/>
      <c r="AI19" s="55"/>
      <c r="AJ19" s="13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3" t="s">
        <v>20</v>
      </c>
      <c r="C20" s="64"/>
      <c r="D20" s="65"/>
      <c r="E20" s="18">
        <f>SUM(E17:E19)</f>
        <v>158</v>
      </c>
      <c r="F20" s="18">
        <f>SUM(F17:F19)</f>
        <v>9</v>
      </c>
      <c r="G20" s="18">
        <f>SUM(G17:G19)</f>
        <v>174</v>
      </c>
      <c r="H20" s="18">
        <f>SUM(H17:H19)</f>
        <v>66</v>
      </c>
      <c r="I20" s="18">
        <f>SUM(I17:I19)</f>
        <v>480</v>
      </c>
      <c r="J20" s="1"/>
      <c r="K20" s="66">
        <f>PRODUCT((F20+G20)/E20)</f>
        <v>1.1582278481012658</v>
      </c>
      <c r="L20" s="66">
        <f>PRODUCT(H20/E20)</f>
        <v>0.41772151898734178</v>
      </c>
      <c r="M20" s="66">
        <f>PRODUCT(I20/E20)</f>
        <v>3.037974683544304</v>
      </c>
      <c r="N20" s="30">
        <f>PRODUCT(I20/O20)</f>
        <v>0.49792531120331951</v>
      </c>
      <c r="O20" s="24">
        <f>SUM(O17:O19)</f>
        <v>964</v>
      </c>
      <c r="P20" s="67" t="s">
        <v>34</v>
      </c>
      <c r="Q20" s="68"/>
      <c r="R20" s="69" t="s">
        <v>59</v>
      </c>
      <c r="S20" s="69"/>
      <c r="T20" s="69"/>
      <c r="U20" s="69"/>
      <c r="V20" s="69"/>
      <c r="W20" s="69"/>
      <c r="X20" s="69"/>
      <c r="Y20" s="69"/>
      <c r="Z20" s="69"/>
      <c r="AA20" s="71" t="s">
        <v>58</v>
      </c>
      <c r="AB20" s="69"/>
      <c r="AC20" s="69" t="s">
        <v>61</v>
      </c>
      <c r="AD20" s="70"/>
      <c r="AE20" s="69"/>
      <c r="AF20" s="69"/>
      <c r="AG20" s="69"/>
      <c r="AH20" s="69"/>
      <c r="AI20" s="69"/>
      <c r="AJ20" s="135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2"/>
      <c r="W21" s="1"/>
      <c r="X21" s="1"/>
      <c r="Y21" s="1"/>
      <c r="Z21" s="24"/>
      <c r="AA21" s="72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37</v>
      </c>
      <c r="C22" s="1"/>
      <c r="D22" s="1" t="s">
        <v>53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2"/>
      <c r="W22" s="1"/>
      <c r="X22" s="1"/>
      <c r="Y22" s="1"/>
      <c r="Z22" s="24"/>
      <c r="AA22" s="72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54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2"/>
      <c r="W23" s="1"/>
      <c r="X23" s="1"/>
      <c r="Y23" s="1"/>
      <c r="Z23" s="24"/>
      <c r="AA23" s="72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55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24"/>
      <c r="AA24" s="72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56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2"/>
      <c r="W25" s="1"/>
      <c r="X25" s="1"/>
      <c r="Y25" s="1"/>
      <c r="Z25" s="24"/>
      <c r="AA25" s="72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2"/>
      <c r="W26" s="1"/>
      <c r="X26" s="1"/>
      <c r="Y26" s="1"/>
      <c r="Z26" s="24"/>
      <c r="AA26" s="72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4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3"/>
      <c r="N27" s="73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24"/>
      <c r="AA27" s="2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72"/>
      <c r="W28" s="1"/>
      <c r="X28" s="1"/>
      <c r="Y28" s="1"/>
      <c r="Z28" s="24"/>
      <c r="AA28" s="72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72"/>
      <c r="AB29" s="1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72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72"/>
      <c r="AB31" s="1"/>
      <c r="AC31" s="24"/>
      <c r="AD31" s="24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7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3"/>
      <c r="N33" s="34"/>
      <c r="O33" s="24"/>
      <c r="P33" s="24"/>
      <c r="Q33" s="24"/>
      <c r="R33" s="24"/>
      <c r="S33" s="24"/>
      <c r="T33" s="2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3"/>
      <c r="N34" s="73"/>
      <c r="O34" s="24"/>
      <c r="P34" s="24"/>
      <c r="Q34" s="24"/>
      <c r="R34" s="24"/>
      <c r="S34" s="24"/>
      <c r="T34" s="24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24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72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74"/>
      <c r="AM35" s="74"/>
      <c r="AN35" s="74"/>
      <c r="AO35" s="74"/>
      <c r="AP35" s="74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72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74"/>
      <c r="AM36" s="74"/>
      <c r="AN36" s="74"/>
      <c r="AO36" s="74"/>
      <c r="AP36" s="74"/>
    </row>
    <row r="37" spans="1:42" ht="15" customHeight="1" x14ac:dyDescent="0.25">
      <c r="A37" s="7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24"/>
      <c r="AD37" s="24"/>
      <c r="AE37" s="24"/>
      <c r="AF37" s="24"/>
      <c r="AG37" s="24"/>
      <c r="AH37" s="24"/>
      <c r="AI37" s="24"/>
      <c r="AJ37" s="24"/>
      <c r="AK37" s="8"/>
    </row>
    <row r="38" spans="1:42" ht="15" customHeight="1" x14ac:dyDescent="0.25">
      <c r="A38" s="7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1"/>
      <c r="AC38" s="24"/>
      <c r="AD38" s="24"/>
      <c r="AE38" s="24"/>
      <c r="AF38" s="24"/>
      <c r="AG38" s="24"/>
      <c r="AH38" s="24"/>
      <c r="AI38" s="24"/>
      <c r="AJ38" s="24"/>
      <c r="AK38" s="8"/>
    </row>
    <row r="39" spans="1:42" ht="15" customHeight="1" x14ac:dyDescent="0.25">
      <c r="A39" s="7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2"/>
      <c r="AB39" s="1"/>
      <c r="AC39" s="1"/>
      <c r="AD39" s="1"/>
      <c r="AE39" s="1"/>
      <c r="AF39" s="1"/>
      <c r="AG39" s="24"/>
      <c r="AH39" s="1"/>
      <c r="AI39" s="1"/>
      <c r="AJ39" s="1"/>
      <c r="AK39" s="8"/>
    </row>
    <row r="40" spans="1:42" ht="15" customHeight="1" x14ac:dyDescent="0.25">
      <c r="A40" s="75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3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24"/>
      <c r="AH40" s="1"/>
      <c r="AI40" s="1"/>
      <c r="AJ40" s="1"/>
      <c r="AK40" s="8"/>
    </row>
    <row r="41" spans="1:42" ht="15" customHeight="1" x14ac:dyDescent="0.25">
      <c r="A41" s="7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2"/>
      <c r="AB41" s="1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2"/>
      <c r="AB42" s="1"/>
      <c r="AC42" s="1"/>
      <c r="AD42" s="1"/>
      <c r="AE42" s="1"/>
      <c r="AF42" s="1"/>
      <c r="AG42" s="24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1"/>
      <c r="AC43" s="1"/>
      <c r="AD43" s="1"/>
      <c r="AE43" s="1"/>
      <c r="AF43" s="1"/>
      <c r="AG43" s="24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6.140625" style="109" customWidth="1"/>
    <col min="3" max="3" width="21.5703125" style="89" customWidth="1"/>
    <col min="4" max="4" width="10.5703125" style="110" customWidth="1"/>
    <col min="5" max="5" width="8" style="110" customWidth="1"/>
    <col min="6" max="6" width="0.7109375" style="36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110" customWidth="1"/>
    <col min="24" max="24" width="9.7109375" style="89" customWidth="1"/>
    <col min="25" max="30" width="9.140625" style="111"/>
  </cols>
  <sheetData>
    <row r="1" spans="1:30" ht="18.75" x14ac:dyDescent="0.3">
      <c r="A1" s="8"/>
      <c r="B1" s="91" t="s">
        <v>64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5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41</v>
      </c>
      <c r="C2" s="4" t="s">
        <v>49</v>
      </c>
      <c r="D2" s="11"/>
      <c r="E2" s="11"/>
      <c r="F2" s="95"/>
      <c r="G2" s="9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6"/>
      <c r="X2" s="41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78</v>
      </c>
      <c r="C3" s="22" t="s">
        <v>65</v>
      </c>
      <c r="D3" s="98" t="s">
        <v>66</v>
      </c>
      <c r="E3" s="99" t="s">
        <v>1</v>
      </c>
      <c r="F3" s="24"/>
      <c r="G3" s="100" t="s">
        <v>67</v>
      </c>
      <c r="H3" s="101" t="s">
        <v>68</v>
      </c>
      <c r="I3" s="101" t="s">
        <v>30</v>
      </c>
      <c r="J3" s="17" t="s">
        <v>69</v>
      </c>
      <c r="K3" s="102" t="s">
        <v>70</v>
      </c>
      <c r="L3" s="102" t="s">
        <v>71</v>
      </c>
      <c r="M3" s="100" t="s">
        <v>72</v>
      </c>
      <c r="N3" s="100" t="s">
        <v>29</v>
      </c>
      <c r="O3" s="101" t="s">
        <v>73</v>
      </c>
      <c r="P3" s="100" t="s">
        <v>68</v>
      </c>
      <c r="Q3" s="100" t="s">
        <v>3</v>
      </c>
      <c r="R3" s="100">
        <v>1</v>
      </c>
      <c r="S3" s="100">
        <v>2</v>
      </c>
      <c r="T3" s="100">
        <v>3</v>
      </c>
      <c r="U3" s="100" t="s">
        <v>74</v>
      </c>
      <c r="V3" s="17" t="s">
        <v>21</v>
      </c>
      <c r="W3" s="16" t="s">
        <v>75</v>
      </c>
      <c r="X3" s="16" t="s">
        <v>76</v>
      </c>
      <c r="Y3" s="94"/>
      <c r="Z3" s="94"/>
      <c r="AA3" s="94"/>
      <c r="AB3" s="94"/>
      <c r="AC3" s="94"/>
      <c r="AD3" s="94"/>
    </row>
    <row r="4" spans="1:30" x14ac:dyDescent="0.25">
      <c r="A4" s="8"/>
      <c r="B4" s="125" t="s">
        <v>80</v>
      </c>
      <c r="C4" s="126" t="s">
        <v>81</v>
      </c>
      <c r="D4" s="103" t="s">
        <v>77</v>
      </c>
      <c r="E4" s="127" t="s">
        <v>38</v>
      </c>
      <c r="F4" s="52"/>
      <c r="G4" s="104"/>
      <c r="H4" s="128"/>
      <c r="I4" s="104">
        <v>1</v>
      </c>
      <c r="J4" s="129"/>
      <c r="K4" s="129" t="s">
        <v>92</v>
      </c>
      <c r="L4" s="129"/>
      <c r="M4" s="129">
        <v>1</v>
      </c>
      <c r="N4" s="104"/>
      <c r="O4" s="128"/>
      <c r="P4" s="104">
        <v>1</v>
      </c>
      <c r="Q4" s="130" t="s">
        <v>93</v>
      </c>
      <c r="R4" s="130" t="s">
        <v>94</v>
      </c>
      <c r="S4" s="130" t="s">
        <v>95</v>
      </c>
      <c r="T4" s="130" t="s">
        <v>95</v>
      </c>
      <c r="U4" s="130"/>
      <c r="V4" s="131">
        <v>0.42857142857142855</v>
      </c>
      <c r="W4" s="132" t="s">
        <v>82</v>
      </c>
      <c r="X4" s="105" t="s">
        <v>83</v>
      </c>
      <c r="Y4" s="94"/>
      <c r="Z4" s="94"/>
      <c r="AA4" s="94"/>
      <c r="AB4" s="94"/>
      <c r="AC4" s="94"/>
      <c r="AD4" s="94"/>
    </row>
    <row r="5" spans="1:30" x14ac:dyDescent="0.25">
      <c r="A5" s="8"/>
      <c r="B5" s="125" t="s">
        <v>84</v>
      </c>
      <c r="C5" s="126" t="s">
        <v>85</v>
      </c>
      <c r="D5" s="103" t="s">
        <v>77</v>
      </c>
      <c r="E5" s="127" t="s">
        <v>38</v>
      </c>
      <c r="F5" s="52"/>
      <c r="G5" s="104">
        <v>1</v>
      </c>
      <c r="H5" s="128"/>
      <c r="I5" s="104"/>
      <c r="J5" s="129"/>
      <c r="K5" s="129" t="s">
        <v>92</v>
      </c>
      <c r="L5" s="129"/>
      <c r="M5" s="129">
        <v>1</v>
      </c>
      <c r="N5" s="104"/>
      <c r="O5" s="128">
        <v>2</v>
      </c>
      <c r="P5" s="104"/>
      <c r="Q5" s="130" t="s">
        <v>96</v>
      </c>
      <c r="R5" s="130" t="s">
        <v>97</v>
      </c>
      <c r="S5" s="130" t="s">
        <v>98</v>
      </c>
      <c r="T5" s="130"/>
      <c r="U5" s="130" t="s">
        <v>99</v>
      </c>
      <c r="V5" s="131">
        <v>0.625</v>
      </c>
      <c r="W5" s="132" t="s">
        <v>86</v>
      </c>
      <c r="X5" s="105" t="s">
        <v>87</v>
      </c>
      <c r="Y5" s="94"/>
      <c r="Z5" s="94"/>
      <c r="AA5" s="94"/>
      <c r="AB5" s="94"/>
      <c r="AC5" s="94"/>
      <c r="AD5" s="94"/>
    </row>
    <row r="6" spans="1:30" x14ac:dyDescent="0.25">
      <c r="A6" s="23"/>
      <c r="B6" s="125" t="s">
        <v>88</v>
      </c>
      <c r="C6" s="126" t="s">
        <v>89</v>
      </c>
      <c r="D6" s="103" t="s">
        <v>77</v>
      </c>
      <c r="E6" s="127" t="s">
        <v>38</v>
      </c>
      <c r="F6" s="52"/>
      <c r="G6" s="104">
        <v>1</v>
      </c>
      <c r="H6" s="128"/>
      <c r="I6" s="104"/>
      <c r="J6" s="129" t="s">
        <v>100</v>
      </c>
      <c r="K6" s="129">
        <v>5</v>
      </c>
      <c r="L6" s="129" t="s">
        <v>79</v>
      </c>
      <c r="M6" s="129">
        <v>1</v>
      </c>
      <c r="N6" s="104"/>
      <c r="O6" s="128">
        <v>1</v>
      </c>
      <c r="P6" s="104"/>
      <c r="Q6" s="130" t="s">
        <v>96</v>
      </c>
      <c r="R6" s="130"/>
      <c r="S6" s="130" t="s">
        <v>101</v>
      </c>
      <c r="T6" s="130" t="s">
        <v>102</v>
      </c>
      <c r="U6" s="130" t="s">
        <v>103</v>
      </c>
      <c r="V6" s="131">
        <v>0.625</v>
      </c>
      <c r="W6" s="132" t="s">
        <v>90</v>
      </c>
      <c r="X6" s="105" t="s">
        <v>91</v>
      </c>
      <c r="Y6" s="94"/>
      <c r="Z6" s="94"/>
      <c r="AA6" s="94"/>
      <c r="AB6" s="94"/>
      <c r="AC6" s="94"/>
      <c r="AD6" s="94"/>
    </row>
    <row r="7" spans="1:30" x14ac:dyDescent="0.25">
      <c r="A7" s="23"/>
      <c r="B7" s="22" t="s">
        <v>9</v>
      </c>
      <c r="C7" s="17"/>
      <c r="D7" s="16"/>
      <c r="E7" s="113"/>
      <c r="F7" s="114"/>
      <c r="G7" s="18">
        <v>2</v>
      </c>
      <c r="H7" s="18"/>
      <c r="I7" s="18">
        <v>1</v>
      </c>
      <c r="J7" s="17"/>
      <c r="K7" s="17"/>
      <c r="L7" s="17"/>
      <c r="M7" s="18">
        <v>3</v>
      </c>
      <c r="N7" s="18"/>
      <c r="O7" s="18">
        <v>3</v>
      </c>
      <c r="P7" s="18">
        <v>1</v>
      </c>
      <c r="Q7" s="115" t="s">
        <v>104</v>
      </c>
      <c r="R7" s="115" t="s">
        <v>107</v>
      </c>
      <c r="S7" s="115" t="s">
        <v>97</v>
      </c>
      <c r="T7" s="115" t="s">
        <v>106</v>
      </c>
      <c r="U7" s="115" t="s">
        <v>105</v>
      </c>
      <c r="V7" s="30">
        <v>0.56499999999999995</v>
      </c>
      <c r="W7" s="116"/>
      <c r="X7" s="115"/>
      <c r="Y7" s="94"/>
      <c r="Z7" s="94"/>
      <c r="AA7" s="94"/>
      <c r="AB7" s="94"/>
      <c r="AC7" s="94"/>
      <c r="AD7" s="94"/>
    </row>
    <row r="8" spans="1:30" x14ac:dyDescent="0.25">
      <c r="A8" s="23"/>
      <c r="B8" s="117"/>
      <c r="C8" s="118"/>
      <c r="D8" s="119"/>
      <c r="E8" s="120"/>
      <c r="F8" s="121"/>
      <c r="G8" s="118"/>
      <c r="H8" s="118"/>
      <c r="I8" s="118"/>
      <c r="J8" s="122"/>
      <c r="K8" s="122"/>
      <c r="L8" s="122"/>
      <c r="M8" s="118"/>
      <c r="N8" s="118"/>
      <c r="O8" s="118"/>
      <c r="P8" s="118"/>
      <c r="Q8" s="123"/>
      <c r="R8" s="123"/>
      <c r="S8" s="123"/>
      <c r="T8" s="123"/>
      <c r="U8" s="123"/>
      <c r="V8" s="118"/>
      <c r="W8" s="119"/>
      <c r="X8" s="124"/>
      <c r="Y8" s="94"/>
      <c r="Z8" s="94"/>
      <c r="AA8" s="94"/>
      <c r="AB8" s="94"/>
      <c r="AC8" s="94"/>
      <c r="AD8" s="94"/>
    </row>
    <row r="9" spans="1:30" x14ac:dyDescent="0.25">
      <c r="A9" s="23"/>
      <c r="B9" s="107"/>
      <c r="C9" s="1"/>
      <c r="D9" s="107"/>
      <c r="E9" s="108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4"/>
      <c r="Z9" s="94"/>
      <c r="AA9" s="94"/>
      <c r="AB9" s="94"/>
      <c r="AC9" s="94"/>
      <c r="AD9" s="94"/>
    </row>
    <row r="10" spans="1:30" x14ac:dyDescent="0.25">
      <c r="A10" s="23"/>
      <c r="B10" s="107"/>
      <c r="C10" s="1"/>
      <c r="D10" s="107"/>
      <c r="E10" s="108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4"/>
      <c r="Z10" s="94"/>
      <c r="AA10" s="94"/>
      <c r="AB10" s="94"/>
      <c r="AC10" s="94"/>
      <c r="AD10" s="94"/>
    </row>
    <row r="11" spans="1:30" x14ac:dyDescent="0.25">
      <c r="A11" s="23"/>
      <c r="B11" s="107"/>
      <c r="C11" s="1"/>
      <c r="D11" s="107"/>
      <c r="E11" s="108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4"/>
      <c r="Z11" s="94"/>
      <c r="AA11" s="94"/>
      <c r="AB11" s="94"/>
      <c r="AC11" s="94"/>
      <c r="AD11" s="94"/>
    </row>
    <row r="12" spans="1:30" x14ac:dyDescent="0.25">
      <c r="A12" s="23"/>
      <c r="B12" s="107"/>
      <c r="C12" s="1"/>
      <c r="D12" s="107"/>
      <c r="E12" s="10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4"/>
      <c r="Z12" s="94"/>
      <c r="AA12" s="94"/>
      <c r="AB12" s="94"/>
      <c r="AC12" s="94"/>
      <c r="AD12" s="94"/>
    </row>
    <row r="13" spans="1:30" x14ac:dyDescent="0.25">
      <c r="A13" s="23"/>
      <c r="B13" s="107"/>
      <c r="C13" s="1"/>
      <c r="D13" s="107"/>
      <c r="E13" s="10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4"/>
      <c r="Z13" s="94"/>
      <c r="AA13" s="94"/>
      <c r="AB13" s="94"/>
      <c r="AC13" s="94"/>
      <c r="AD13" s="94"/>
    </row>
    <row r="14" spans="1:30" x14ac:dyDescent="0.25">
      <c r="A14" s="23"/>
      <c r="B14" s="107"/>
      <c r="C14" s="1"/>
      <c r="D14" s="107"/>
      <c r="E14" s="10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07"/>
      <c r="C15" s="1"/>
      <c r="D15" s="107"/>
      <c r="E15" s="10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07"/>
      <c r="C16" s="1"/>
      <c r="D16" s="107"/>
      <c r="E16" s="10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07"/>
      <c r="C17" s="1"/>
      <c r="D17" s="107"/>
      <c r="E17" s="10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07"/>
      <c r="C18" s="1"/>
      <c r="D18" s="107"/>
      <c r="E18" s="10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07"/>
      <c r="C19" s="1"/>
      <c r="D19" s="107"/>
      <c r="E19" s="10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07"/>
      <c r="C20" s="1"/>
      <c r="D20" s="107"/>
      <c r="E20" s="10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07"/>
      <c r="C21" s="1"/>
      <c r="D21" s="107"/>
      <c r="E21" s="10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07"/>
      <c r="C22" s="1"/>
      <c r="D22" s="107"/>
      <c r="E22" s="10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07"/>
      <c r="C23" s="1"/>
      <c r="D23" s="107"/>
      <c r="E23" s="10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07"/>
      <c r="C24" s="1"/>
      <c r="D24" s="107"/>
      <c r="E24" s="10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07"/>
      <c r="C25" s="1"/>
      <c r="D25" s="107"/>
      <c r="E25" s="10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07"/>
      <c r="C26" s="1"/>
      <c r="D26" s="107"/>
      <c r="E26" s="10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07"/>
      <c r="C27" s="1"/>
      <c r="D27" s="107"/>
      <c r="E27" s="10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07"/>
      <c r="C28" s="1"/>
      <c r="D28" s="107"/>
      <c r="E28" s="10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07"/>
      <c r="C29" s="1"/>
      <c r="D29" s="107"/>
      <c r="E29" s="10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07"/>
      <c r="C30" s="1"/>
      <c r="D30" s="107"/>
      <c r="E30" s="10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07"/>
      <c r="C31" s="1"/>
      <c r="D31" s="107"/>
      <c r="E31" s="10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07"/>
      <c r="C32" s="1"/>
      <c r="D32" s="107"/>
      <c r="E32" s="10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07"/>
      <c r="C33" s="1"/>
      <c r="D33" s="107"/>
      <c r="E33" s="10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07"/>
      <c r="C34" s="1"/>
      <c r="D34" s="107"/>
      <c r="E34" s="10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07"/>
      <c r="C35" s="1"/>
      <c r="D35" s="107"/>
      <c r="E35" s="10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7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07"/>
      <c r="C36" s="1"/>
      <c r="D36" s="107"/>
      <c r="E36" s="10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7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07"/>
      <c r="C37" s="1"/>
      <c r="D37" s="107"/>
      <c r="E37" s="10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7"/>
      <c r="X37" s="1"/>
      <c r="Y37" s="94"/>
      <c r="Z37" s="94"/>
      <c r="AA37" s="94"/>
      <c r="AB37" s="94"/>
      <c r="AC37" s="94"/>
      <c r="AD3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2019-07-02T21:19:21Z</dcterms:modified>
</cp:coreProperties>
</file>