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/>
  <c r="O11" i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H16" i="1" s="1"/>
  <c r="R11" i="1"/>
  <c r="G16" i="1"/>
  <c r="Q11" i="1"/>
  <c r="F16" i="1"/>
  <c r="P11" i="1"/>
  <c r="E16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E18" i="1" s="1"/>
  <c r="I15" i="1"/>
  <c r="N11" i="1"/>
  <c r="N15" i="1" s="1"/>
  <c r="O15" i="1"/>
  <c r="M15" i="1" l="1"/>
  <c r="K15" i="1"/>
  <c r="F18" i="1"/>
  <c r="K16" i="1"/>
  <c r="L16" i="1"/>
  <c r="D12" i="1"/>
  <c r="G18" i="1"/>
  <c r="O16" i="1"/>
  <c r="M16" i="1"/>
  <c r="O18" i="1"/>
  <c r="K18" i="1"/>
  <c r="I18" i="1"/>
  <c r="H18" i="1"/>
  <c r="L18" i="1" s="1"/>
  <c r="L15" i="1"/>
  <c r="M18" i="1" l="1"/>
  <c r="N18" i="1"/>
</calcChain>
</file>

<file path=xl/sharedStrings.xml><?xml version="1.0" encoding="utf-8"?>
<sst xmlns="http://schemas.openxmlformats.org/spreadsheetml/2006/main" count="90" uniqueCount="57">
  <si>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</si>
  <si>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</si>
  <si>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</si>
  <si>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</si>
  <si>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</si>
  <si>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</si>
  <si>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</si>
  <si>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</si>
  <si>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</si>
  <si>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</si>
  <si>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</si>
  <si>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</si>
  <si>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</si>
  <si>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</si>
  <si>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</si>
  <si>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</si>
  <si>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</si>
  <si>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</si>
  <si>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</si>
  <si>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</si>
  <si>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</si>
  <si>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</si>
  <si>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</si>
  <si>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</si>
  <si>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</si>
  <si>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</si>
  <si>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</si>
  <si>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</si>
  <si>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</si>
  <si>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</si>
  <si>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</si>
  <si>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</si>
  <si>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</si>
  <si>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</si>
  <si>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</si>
  <si>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Kunnari</t>
  </si>
  <si>
    <t>K - %</t>
  </si>
  <si>
    <t>Pauliina Aalto</t>
  </si>
  <si>
    <t>LaJy</t>
  </si>
  <si>
    <t>Turku-Pesis</t>
  </si>
  <si>
    <t>1.  ottelu</t>
  </si>
  <si>
    <t xml:space="preserve">  30 v   6 kk 18 pv</t>
  </si>
  <si>
    <t>6.  ottelu</t>
  </si>
  <si>
    <t xml:space="preserve">  30 v   8 kk 24 pv</t>
  </si>
  <si>
    <t>6.</t>
  </si>
  <si>
    <t>Seurat</t>
  </si>
  <si>
    <t>Vakka-Pesis, Uusikaupunki  (1994), kasvattajaseura</t>
  </si>
  <si>
    <t>LaJy = Laitilan Jyske  (1911)</t>
  </si>
  <si>
    <t>22.10.1980   Uusikaupunki</t>
  </si>
  <si>
    <t>Turku-Pesis = Turku-Pesis (ent. Lännen Pallo)  (1949)</t>
  </si>
  <si>
    <t>9.</t>
  </si>
  <si>
    <t>Tittelit</t>
  </si>
  <si>
    <t>Paras pelaaja  (NYP)</t>
  </si>
  <si>
    <t xml:space="preserve">Lyöty </t>
  </si>
  <si>
    <t xml:space="preserve">Tuotu </t>
  </si>
  <si>
    <t>10.05. 2011  Turku-Pesis - Pesäkarhut  1-2  (2-1, 0-4, 0-0, 1-2)</t>
  </si>
  <si>
    <t>16.07. 2011  Turku-Pesis - SiiPe  2-0  (2-0, 1-0)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</si>
</sst>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/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2" customWidth="1"/>
    <col min="4" max="4" width="13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7109375" style="83" customWidth="1"/>
    <col min="16" max="23" width="5.7109375" style="83" customWidth="1"/>
    <col min="24" max="31" width="5.7109375" style="26" customWidth="1"/>
    <col min="32" max="32" width="25.28515625" style="26" customWidth="1"/>
    <col min="33" max="33" width="6.7109375" style="26" customWidth="1"/>
    <col min="34" max="34" width="16.85546875" style="26" customWidth="1"/>
    <col min="35" max="16384" width="9.140625" style="26"/>
  </cols>
  <sheetData>
    <row r="1" spans="1:38" s="10" customFormat="1" ht="15" customHeight="1" x14ac:dyDescent="0.25">
      <c r="A1" s="1"/>
      <c r="B1" s="2" t="s">
        <v>37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28</v>
      </c>
      <c r="AC2" s="21"/>
      <c r="AD2" s="15"/>
      <c r="AE2" s="16"/>
      <c r="AF2" s="14" t="s">
        <v>51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2008</v>
      </c>
      <c r="C4" s="27"/>
      <c r="D4" s="28" t="s">
        <v>38</v>
      </c>
      <c r="E4" s="27"/>
      <c r="F4" s="29" t="s">
        <v>33</v>
      </c>
      <c r="G4" s="85"/>
      <c r="H4" s="84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2009</v>
      </c>
      <c r="C5" s="27"/>
      <c r="D5" s="28" t="s">
        <v>38</v>
      </c>
      <c r="E5" s="27"/>
      <c r="F5" s="29" t="s">
        <v>33</v>
      </c>
      <c r="G5" s="85"/>
      <c r="H5" s="84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2010</v>
      </c>
      <c r="C6" s="27"/>
      <c r="D6" s="28" t="s">
        <v>38</v>
      </c>
      <c r="E6" s="27"/>
      <c r="F6" s="29" t="s">
        <v>33</v>
      </c>
      <c r="G6" s="85"/>
      <c r="H6" s="84"/>
      <c r="I6" s="27"/>
      <c r="J6" s="27"/>
      <c r="K6" s="27"/>
      <c r="L6" s="27"/>
      <c r="M6" s="27"/>
      <c r="N6" s="30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14" t="s">
        <v>52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2011</v>
      </c>
      <c r="C7" s="31" t="s">
        <v>44</v>
      </c>
      <c r="D7" s="34" t="s">
        <v>39</v>
      </c>
      <c r="E7" s="31">
        <v>14</v>
      </c>
      <c r="F7" s="31">
        <v>1</v>
      </c>
      <c r="G7" s="31">
        <v>0</v>
      </c>
      <c r="H7" s="31">
        <v>5</v>
      </c>
      <c r="I7" s="31">
        <v>23</v>
      </c>
      <c r="J7" s="31">
        <v>14</v>
      </c>
      <c r="K7" s="31">
        <v>6</v>
      </c>
      <c r="L7" s="31">
        <v>2</v>
      </c>
      <c r="M7" s="31">
        <v>1</v>
      </c>
      <c r="N7" s="35">
        <v>0.32400000000000001</v>
      </c>
      <c r="O7" s="36">
        <f>PRODUCT(I7/N7)</f>
        <v>70.987654320987659</v>
      </c>
      <c r="P7" s="31">
        <v>3</v>
      </c>
      <c r="Q7" s="31">
        <v>0</v>
      </c>
      <c r="R7" s="31">
        <v>0</v>
      </c>
      <c r="S7" s="31">
        <v>0</v>
      </c>
      <c r="T7" s="31">
        <v>4</v>
      </c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2012</v>
      </c>
      <c r="C8" s="31" t="s">
        <v>50</v>
      </c>
      <c r="D8" s="34" t="s">
        <v>39</v>
      </c>
      <c r="E8" s="31">
        <v>4</v>
      </c>
      <c r="F8" s="31">
        <v>0</v>
      </c>
      <c r="G8" s="31">
        <v>0</v>
      </c>
      <c r="H8" s="31">
        <v>2</v>
      </c>
      <c r="I8" s="31">
        <v>9</v>
      </c>
      <c r="J8" s="31">
        <v>5</v>
      </c>
      <c r="K8" s="31">
        <v>3</v>
      </c>
      <c r="L8" s="31">
        <v>1</v>
      </c>
      <c r="M8" s="31">
        <v>0</v>
      </c>
      <c r="N8" s="35">
        <v>0.47399999999999998</v>
      </c>
      <c r="O8" s="36">
        <f>PRODUCT(I8/N8)</f>
        <v>18.9873417721519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2013</v>
      </c>
      <c r="C9" s="27"/>
      <c r="D9" s="28" t="s">
        <v>38</v>
      </c>
      <c r="E9" s="27"/>
      <c r="F9" s="29" t="s">
        <v>33</v>
      </c>
      <c r="G9" s="85"/>
      <c r="H9" s="84"/>
      <c r="I9" s="27"/>
      <c r="J9" s="27"/>
      <c r="K9" s="27"/>
      <c r="L9" s="27"/>
      <c r="M9" s="27"/>
      <c r="N9" s="30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2014</v>
      </c>
      <c r="C10" s="27"/>
      <c r="D10" s="28" t="s">
        <v>38</v>
      </c>
      <c r="E10" s="27"/>
      <c r="F10" s="29" t="s">
        <v>33</v>
      </c>
      <c r="G10" s="85"/>
      <c r="H10" s="84"/>
      <c r="I10" s="27"/>
      <c r="J10" s="27"/>
      <c r="K10" s="27"/>
      <c r="L10" s="27"/>
      <c r="M10" s="27"/>
      <c r="N10" s="30"/>
      <c r="O10" s="25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18</v>
      </c>
      <c r="F11" s="19">
        <f t="shared" si="0"/>
        <v>1</v>
      </c>
      <c r="G11" s="19">
        <f t="shared" si="0"/>
        <v>0</v>
      </c>
      <c r="H11" s="19">
        <f t="shared" si="0"/>
        <v>7</v>
      </c>
      <c r="I11" s="19">
        <f t="shared" si="0"/>
        <v>32</v>
      </c>
      <c r="J11" s="19">
        <f t="shared" si="0"/>
        <v>19</v>
      </c>
      <c r="K11" s="19">
        <f t="shared" si="0"/>
        <v>9</v>
      </c>
      <c r="L11" s="19">
        <f t="shared" si="0"/>
        <v>3</v>
      </c>
      <c r="M11" s="19">
        <f t="shared" si="0"/>
        <v>1</v>
      </c>
      <c r="N11" s="37">
        <f>PRODUCT(I11/O11)</f>
        <v>0.35565436387320881</v>
      </c>
      <c r="O11" s="38">
        <f>SUM(O7:O10)</f>
        <v>89.974996093139566</v>
      </c>
      <c r="P11" s="19">
        <f t="shared" ref="P11:AE11" si="1">SUM(P4:P10)</f>
        <v>3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4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4" t="s">
        <v>2</v>
      </c>
      <c r="C12" s="39"/>
      <c r="D12" s="40">
        <f>SUM(F11:H11)+((I11-F11-G11)/3)+(E11/3)+(Z11*25)+(AA11*25)+(AB11*10)+(AC11*25)+(AD11*20)+(AE11*15)</f>
        <v>24.333333333333336</v>
      </c>
      <c r="E12" s="1"/>
      <c r="F12" s="1"/>
      <c r="G12" s="1"/>
      <c r="H12" s="1"/>
      <c r="I12" s="1"/>
      <c r="J12" s="1"/>
      <c r="K12" s="1"/>
      <c r="L12" s="1"/>
      <c r="M12" s="1"/>
      <c r="N12" s="4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2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1"/>
      <c r="O13" s="43"/>
      <c r="P13" s="1"/>
      <c r="Q13" s="4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5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6"/>
      <c r="D14" s="46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7" t="s">
        <v>36</v>
      </c>
      <c r="O14" s="25"/>
      <c r="P14" s="47" t="s">
        <v>32</v>
      </c>
      <c r="Q14" s="13"/>
      <c r="R14" s="13"/>
      <c r="S14" s="13"/>
      <c r="T14" s="48"/>
      <c r="U14" s="48"/>
      <c r="V14" s="48"/>
      <c r="W14" s="48"/>
      <c r="X14" s="48"/>
      <c r="Y14" s="13"/>
      <c r="Z14" s="13"/>
      <c r="AA14" s="13"/>
      <c r="AB14" s="13"/>
      <c r="AC14" s="13"/>
      <c r="AD14" s="13"/>
      <c r="AE14" s="13"/>
      <c r="AF14" s="4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13"/>
      <c r="D15" s="50"/>
      <c r="E15" s="31">
        <f>PRODUCT(E11)</f>
        <v>18</v>
      </c>
      <c r="F15" s="31">
        <f>PRODUCT(F11)</f>
        <v>1</v>
      </c>
      <c r="G15" s="31">
        <f>PRODUCT(G11)</f>
        <v>0</v>
      </c>
      <c r="H15" s="31">
        <f>PRODUCT(H11)</f>
        <v>7</v>
      </c>
      <c r="I15" s="31">
        <f>PRODUCT(I11)</f>
        <v>32</v>
      </c>
      <c r="J15" s="1"/>
      <c r="K15" s="51">
        <f>PRODUCT((F15+G15)/E15)</f>
        <v>5.5555555555555552E-2</v>
      </c>
      <c r="L15" s="51">
        <f>PRODUCT(H15/E15)</f>
        <v>0.3888888888888889</v>
      </c>
      <c r="M15" s="51">
        <f>PRODUCT(I15/E15)</f>
        <v>1.7777777777777777</v>
      </c>
      <c r="N15" s="35">
        <f>PRODUCT(N11)</f>
        <v>0.35565436387320881</v>
      </c>
      <c r="O15" s="25">
        <f>PRODUCT(O11)</f>
        <v>89.974996093139566</v>
      </c>
      <c r="P15" s="52" t="s">
        <v>34</v>
      </c>
      <c r="Q15" s="53"/>
      <c r="R15" s="54" t="s">
        <v>55</v>
      </c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5" t="s">
        <v>40</v>
      </c>
      <c r="AD15" s="55"/>
      <c r="AE15" s="86" t="s">
        <v>41</v>
      </c>
      <c r="AF15" s="5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7" t="s">
        <v>18</v>
      </c>
      <c r="C16" s="58"/>
      <c r="D16" s="59"/>
      <c r="E16" s="31">
        <f>PRODUCT(P11)</f>
        <v>3</v>
      </c>
      <c r="F16" s="31">
        <f>PRODUCT(Q11)</f>
        <v>0</v>
      </c>
      <c r="G16" s="31">
        <f>PRODUCT(R11)</f>
        <v>0</v>
      </c>
      <c r="H16" s="31">
        <f>PRODUCT(S11)</f>
        <v>0</v>
      </c>
      <c r="I16" s="31">
        <f>PRODUCT(T11)</f>
        <v>4</v>
      </c>
      <c r="J16" s="1"/>
      <c r="K16" s="51">
        <f>PRODUCT((F16+G16)/E16)</f>
        <v>0</v>
      </c>
      <c r="L16" s="51">
        <f>PRODUCT(H16/E16)</f>
        <v>0</v>
      </c>
      <c r="M16" s="51">
        <f>PRODUCT(I16/E16)</f>
        <v>1.3333333333333333</v>
      </c>
      <c r="N16" s="35">
        <v>0.23499999999999999</v>
      </c>
      <c r="O16" s="36">
        <f>PRODUCT(I16/N16)</f>
        <v>17.021276595744681</v>
      </c>
      <c r="P16" s="60" t="s">
        <v>53</v>
      </c>
      <c r="Q16" s="61"/>
      <c r="R16" s="62" t="s">
        <v>56</v>
      </c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3" t="s">
        <v>42</v>
      </c>
      <c r="AD16" s="63"/>
      <c r="AE16" s="87" t="s">
        <v>43</v>
      </c>
      <c r="AF16" s="6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5" t="s">
        <v>19</v>
      </c>
      <c r="C17" s="66"/>
      <c r="D17" s="67"/>
      <c r="E17" s="32"/>
      <c r="F17" s="32"/>
      <c r="G17" s="32"/>
      <c r="H17" s="32"/>
      <c r="I17" s="32"/>
      <c r="J17" s="1"/>
      <c r="K17" s="68"/>
      <c r="L17" s="68"/>
      <c r="M17" s="68"/>
      <c r="N17" s="69"/>
      <c r="O17" s="25"/>
      <c r="P17" s="60" t="s">
        <v>54</v>
      </c>
      <c r="Q17" s="61"/>
      <c r="R17" s="62" t="s">
        <v>56</v>
      </c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3" t="s">
        <v>42</v>
      </c>
      <c r="AD17" s="63"/>
      <c r="AE17" s="87" t="s">
        <v>43</v>
      </c>
      <c r="AF17" s="6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0" t="s">
        <v>20</v>
      </c>
      <c r="C18" s="71"/>
      <c r="D18" s="72"/>
      <c r="E18" s="19">
        <f>SUM(E15:E17)</f>
        <v>21</v>
      </c>
      <c r="F18" s="19">
        <f>SUM(F15:F17)</f>
        <v>1</v>
      </c>
      <c r="G18" s="19">
        <f>SUM(G15:G17)</f>
        <v>0</v>
      </c>
      <c r="H18" s="19">
        <f>SUM(H15:H17)</f>
        <v>7</v>
      </c>
      <c r="I18" s="19">
        <f>SUM(I15:I17)</f>
        <v>36</v>
      </c>
      <c r="J18" s="1"/>
      <c r="K18" s="73">
        <f>PRODUCT((F18+G18)/E18)</f>
        <v>4.7619047619047616E-2</v>
      </c>
      <c r="L18" s="73">
        <f>PRODUCT(H18/E18)</f>
        <v>0.33333333333333331</v>
      </c>
      <c r="M18" s="73">
        <f>PRODUCT(I18/E18)</f>
        <v>1.7142857142857142</v>
      </c>
      <c r="N18" s="37">
        <f>PRODUCT(I18/O18)</f>
        <v>0.33646031861949161</v>
      </c>
      <c r="O18" s="25">
        <f>SUM(O15:O17)</f>
        <v>106.99627268888425</v>
      </c>
      <c r="P18" s="74" t="s">
        <v>35</v>
      </c>
      <c r="Q18" s="75"/>
      <c r="R18" s="76" t="s">
        <v>56</v>
      </c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7" t="s">
        <v>42</v>
      </c>
      <c r="AD18" s="77"/>
      <c r="AE18" s="88" t="s">
        <v>43</v>
      </c>
      <c r="AF18" s="7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42"/>
      <c r="C19" s="42"/>
      <c r="D19" s="42"/>
      <c r="E19" s="42"/>
      <c r="F19" s="42"/>
      <c r="G19" s="42"/>
      <c r="H19" s="42"/>
      <c r="I19" s="42"/>
      <c r="J19" s="1"/>
      <c r="K19" s="42"/>
      <c r="L19" s="42"/>
      <c r="M19" s="42"/>
      <c r="N19" s="41"/>
      <c r="O19" s="25"/>
      <c r="P19" s="1"/>
      <c r="Q19" s="44"/>
      <c r="R19" s="1"/>
      <c r="S19" s="1"/>
      <c r="T19" s="25"/>
      <c r="U19" s="25"/>
      <c r="V19" s="79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45</v>
      </c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44"/>
      <c r="O20" s="25"/>
      <c r="P20" s="1"/>
      <c r="Q20" s="44"/>
      <c r="R20" s="1"/>
      <c r="S20" s="1"/>
      <c r="T20" s="25"/>
      <c r="U20" s="25"/>
      <c r="V20" s="79"/>
      <c r="W20" s="1"/>
      <c r="X20" s="1"/>
      <c r="Y20" s="1"/>
      <c r="Z20" s="1"/>
      <c r="AA20" s="1"/>
      <c r="AB20" s="1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44"/>
      <c r="O21" s="25"/>
      <c r="P21" s="1"/>
      <c r="Q21" s="44"/>
      <c r="R21" s="1"/>
      <c r="S21" s="1"/>
      <c r="T21" s="25"/>
      <c r="U21" s="25"/>
      <c r="V21" s="79"/>
      <c r="W21" s="1"/>
      <c r="X21" s="1"/>
      <c r="Y21" s="1"/>
      <c r="Z21" s="1"/>
      <c r="AA21" s="1"/>
      <c r="AB21" s="1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79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79"/>
      <c r="W23" s="1"/>
      <c r="X23" s="1"/>
      <c r="Y23" s="1"/>
      <c r="Z23" s="1"/>
      <c r="AA23" s="1"/>
      <c r="AB23" s="1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79"/>
      <c r="W24" s="1"/>
      <c r="X24" s="1"/>
      <c r="Y24" s="1"/>
      <c r="Z24" s="1"/>
      <c r="AA24" s="1"/>
      <c r="AB24" s="1"/>
      <c r="AC24" s="1"/>
      <c r="AD24" s="1"/>
      <c r="AE24" s="1"/>
      <c r="AF24" s="45"/>
      <c r="AG24" s="24"/>
      <c r="AH24" s="9"/>
      <c r="AI24" s="9"/>
      <c r="AJ24" s="9"/>
      <c r="AK24" s="9"/>
      <c r="AL24" s="9"/>
    </row>
    <row r="25" spans="1:38" s="81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0"/>
      <c r="N25" s="80"/>
      <c r="O25" s="25"/>
      <c r="P25" s="1"/>
      <c r="Q25" s="44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s="8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4"/>
      <c r="R26" s="1"/>
      <c r="S26" s="1"/>
      <c r="T26" s="25"/>
      <c r="U26" s="25"/>
      <c r="V26" s="79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s="81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0"/>
      <c r="N27" s="80"/>
      <c r="O27" s="25"/>
      <c r="P27" s="1"/>
      <c r="Q27" s="44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s="81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0"/>
      <c r="N28" s="80"/>
      <c r="O28" s="25"/>
      <c r="P28" s="1"/>
      <c r="Q28" s="44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s="81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0"/>
      <c r="N29" s="80"/>
      <c r="O29" s="25"/>
      <c r="P29" s="1"/>
      <c r="Q29" s="44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1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0"/>
      <c r="N30" s="80"/>
      <c r="O30" s="25"/>
      <c r="P30" s="1"/>
      <c r="Q30" s="44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81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0"/>
      <c r="N31" s="80"/>
      <c r="O31" s="25"/>
      <c r="P31" s="1"/>
      <c r="Q31" s="44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81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0"/>
      <c r="N32" s="80"/>
      <c r="O32" s="25"/>
      <c r="P32" s="1"/>
      <c r="Q32" s="44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s="81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0"/>
      <c r="N33" s="80"/>
      <c r="O33" s="25"/>
      <c r="P33" s="1"/>
      <c r="Q33" s="44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s="81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0"/>
      <c r="N34" s="80"/>
      <c r="O34" s="25"/>
      <c r="P34" s="1"/>
      <c r="Q34" s="44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s="81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0"/>
      <c r="N35" s="80"/>
      <c r="O35" s="25"/>
      <c r="P35" s="1"/>
      <c r="Q35" s="44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s="81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0"/>
      <c r="N36" s="80"/>
      <c r="O36" s="25"/>
      <c r="P36" s="1"/>
      <c r="Q36" s="44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s="81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0"/>
      <c r="N37" s="80"/>
      <c r="O37" s="25"/>
      <c r="P37" s="1"/>
      <c r="Q37" s="44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s="81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0"/>
      <c r="N38" s="80"/>
      <c r="O38" s="25"/>
      <c r="P38" s="1"/>
      <c r="Q38" s="44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s="81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0"/>
      <c r="N39" s="80"/>
      <c r="O39" s="25"/>
      <c r="P39" s="1"/>
      <c r="Q39" s="44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s="81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0"/>
      <c r="N40" s="80"/>
      <c r="O40" s="25"/>
      <c r="P40" s="1"/>
      <c r="Q40" s="44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s="81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0"/>
      <c r="N41" s="80"/>
      <c r="O41" s="25"/>
      <c r="P41" s="1"/>
      <c r="Q41" s="44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s="81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0"/>
      <c r="N42" s="80"/>
      <c r="O42" s="25"/>
      <c r="P42" s="1"/>
      <c r="Q42" s="44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s="81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0"/>
      <c r="N43" s="80"/>
      <c r="O43" s="25"/>
      <c r="P43" s="1"/>
      <c r="Q43" s="44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s="81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0"/>
      <c r="N44" s="80"/>
      <c r="O44" s="25"/>
      <c r="P44" s="1"/>
      <c r="Q44" s="44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s="81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0"/>
      <c r="N45" s="80"/>
      <c r="O45" s="25"/>
      <c r="P45" s="1"/>
      <c r="Q45" s="44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s="81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0"/>
      <c r="N46" s="80"/>
      <c r="O46" s="25"/>
      <c r="P46" s="1"/>
      <c r="Q46" s="44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5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2019-07-01T07:15:10Z</dcterms:modified>
</cp:coreProperties>
</file>