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6" r:id="rId1"/>
    <sheet name="Arvo-ottelut" sheetId="5" r:id="rId2"/>
  </sheets>
  <calcPr calcId="145621"/>
</workbook>
</file>

<file path=xl/calcChain.xml><?xml version="1.0" encoding="utf-8"?>
<calcChain xmlns="http://schemas.openxmlformats.org/spreadsheetml/2006/main">
  <c r="AS6" i="6" l="1"/>
  <c r="AG6" i="6"/>
  <c r="AG9" i="6" s="1"/>
  <c r="AS9" i="6"/>
  <c r="AQ9" i="6"/>
  <c r="AP9" i="6"/>
  <c r="AO9" i="6"/>
  <c r="AN9" i="6"/>
  <c r="AM9" i="6"/>
  <c r="AE9" i="6"/>
  <c r="I14" i="6" s="1"/>
  <c r="AD9" i="6"/>
  <c r="AC9" i="6"/>
  <c r="G14" i="6" s="1"/>
  <c r="AB9" i="6"/>
  <c r="AA9" i="6"/>
  <c r="E14" i="6" s="1"/>
  <c r="W9" i="6"/>
  <c r="U9" i="6"/>
  <c r="T9" i="6"/>
  <c r="S9" i="6"/>
  <c r="R9" i="6"/>
  <c r="Q9" i="6"/>
  <c r="K9" i="6"/>
  <c r="K13" i="6" s="1"/>
  <c r="I9" i="6"/>
  <c r="H9" i="6"/>
  <c r="H13" i="6" s="1"/>
  <c r="G9" i="6"/>
  <c r="G13" i="6" s="1"/>
  <c r="G15" i="6" s="1"/>
  <c r="F9" i="6"/>
  <c r="F13" i="6" s="1"/>
  <c r="E9" i="6"/>
  <c r="E13" i="6" s="1"/>
  <c r="I13" i="6" l="1"/>
  <c r="J9" i="6"/>
  <c r="N13" i="6"/>
  <c r="L13" i="6"/>
  <c r="M13" i="6"/>
  <c r="E15" i="6"/>
  <c r="F14" i="6"/>
  <c r="F15" i="6" s="1"/>
  <c r="L15" i="6" s="1"/>
  <c r="H14" i="6"/>
  <c r="AR9" i="6"/>
  <c r="M14" i="6"/>
  <c r="K14" i="6"/>
  <c r="K15" i="6" s="1"/>
  <c r="H15" i="6"/>
  <c r="O14" i="6"/>
  <c r="AF9" i="6"/>
  <c r="L14" i="6" l="1"/>
  <c r="I15" i="6"/>
  <c r="J15" i="6" s="1"/>
  <c r="O13" i="6"/>
  <c r="J13" i="6"/>
  <c r="N14" i="6"/>
  <c r="J14" i="6"/>
  <c r="M15" i="6"/>
  <c r="N15" i="6"/>
  <c r="O15" i="6" l="1"/>
</calcChain>
</file>

<file path=xl/sharedStrings.xml><?xml version="1.0" encoding="utf-8"?>
<sst xmlns="http://schemas.openxmlformats.org/spreadsheetml/2006/main" count="116" uniqueCount="62">
  <si>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</si>
  <si>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</si>
  <si>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</si>
  <si>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</si>
  <si>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</si>
  <si>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</si>
  <si>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</si>
  <si>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</si>
  <si>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</si>
  <si>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</si>
  <si>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</si>
  <si>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</si>
  <si>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</si>
  <si>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</si>
  <si>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</si>
  <si>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</si>
  <si>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</si>
  <si>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</si>
  <si>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</si>
  <si>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Juuso Nousiainen</t>
  </si>
  <si>
    <t>1.12.2000   Simo</t>
  </si>
  <si>
    <t>SiKi = Simon Kiri  (1926),  kasvattajaseura</t>
  </si>
  <si>
    <t>10.</t>
  </si>
  <si>
    <t>SiKi</t>
  </si>
  <si>
    <t>5.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</si>
  <si>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</si>
  <si>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</si>
  <si>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</si>
  <si>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</si>
  <si>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</si>
  <si>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</si>
  <si>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</si>
  <si>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</si>
  <si>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</si>
  <si>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</si>
  <si>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</si>
  <si>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</si>
  <si>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</si>
  <si>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</si>
  <si>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</si>
  <si>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</si>
  <si>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</si>
  <si>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</si>
  <si>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</si>
  <si>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</si>
  <si>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>KeKi</t>
  </si>
  <si>
    <t xml:space="preserve">  1-0  (6-2, 3-3)</t>
  </si>
  <si>
    <t>II p</t>
  </si>
  <si>
    <t>1</t>
  </si>
  <si>
    <t>2/5</t>
  </si>
  <si>
    <t>2/3</t>
  </si>
  <si>
    <t>0/2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</si>
  <si>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</si>
  <si>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</si>
  <si>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</si>
  <si>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</si>
  <si>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</si>
  <si>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</si>
  <si>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11.</t>
  </si>
  <si>
    <t>7.</t>
  </si>
  <si>
    <t>SiKi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</si>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</sst>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7"/>
      <c r="E2" s="8" t="s">
        <v>7</v>
      </c>
      <c r="F2" s="22"/>
      <c r="G2" s="22"/>
      <c r="H2" s="22"/>
      <c r="I2" s="29"/>
      <c r="J2" s="9"/>
      <c r="K2" s="21"/>
      <c r="L2" s="18" t="s">
        <v>52</v>
      </c>
      <c r="M2" s="22"/>
      <c r="N2" s="22"/>
      <c r="O2" s="28"/>
      <c r="P2" s="6"/>
      <c r="Q2" s="18" t="s">
        <v>53</v>
      </c>
      <c r="R2" s="22"/>
      <c r="S2" s="22"/>
      <c r="T2" s="22"/>
      <c r="U2" s="29"/>
      <c r="V2" s="28"/>
      <c r="W2" s="6"/>
      <c r="X2" s="98" t="s">
        <v>12</v>
      </c>
      <c r="Y2" s="9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54</v>
      </c>
      <c r="AI2" s="22"/>
      <c r="AJ2" s="22"/>
      <c r="AK2" s="28"/>
      <c r="AL2" s="6"/>
      <c r="AM2" s="18" t="s">
        <v>53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0"/>
      <c r="W4" s="19"/>
      <c r="X4" s="12">
        <v>2016</v>
      </c>
      <c r="Y4" s="14" t="s">
        <v>22</v>
      </c>
      <c r="Z4" s="1" t="s">
        <v>23</v>
      </c>
      <c r="AA4" s="12">
        <v>18</v>
      </c>
      <c r="AB4" s="12">
        <v>0</v>
      </c>
      <c r="AC4" s="12">
        <v>4</v>
      </c>
      <c r="AD4" s="13">
        <v>6</v>
      </c>
      <c r="AE4" s="12">
        <v>49</v>
      </c>
      <c r="AF4" s="32">
        <v>0.4622</v>
      </c>
      <c r="AG4" s="19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1"/>
      <c r="AS4" s="10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0"/>
      <c r="W5" s="19"/>
      <c r="X5" s="12">
        <v>2017</v>
      </c>
      <c r="Y5" s="14" t="s">
        <v>24</v>
      </c>
      <c r="Z5" s="1" t="s">
        <v>23</v>
      </c>
      <c r="AA5" s="12">
        <v>16</v>
      </c>
      <c r="AB5" s="12">
        <v>0</v>
      </c>
      <c r="AC5" s="12">
        <v>6</v>
      </c>
      <c r="AD5" s="13">
        <v>16</v>
      </c>
      <c r="AE5" s="12">
        <v>85</v>
      </c>
      <c r="AF5" s="32">
        <v>0.69099999999999995</v>
      </c>
      <c r="AG5" s="19">
        <v>123</v>
      </c>
      <c r="AH5" s="7"/>
      <c r="AI5" s="7"/>
      <c r="AJ5" s="7"/>
      <c r="AK5" s="7" t="s">
        <v>25</v>
      </c>
      <c r="AL5" s="10"/>
      <c r="AM5" s="12"/>
      <c r="AN5" s="12"/>
      <c r="AO5" s="12"/>
      <c r="AP5" s="12"/>
      <c r="AQ5" s="12"/>
      <c r="AR5" s="101"/>
      <c r="AS5" s="102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0"/>
      <c r="W6" s="19"/>
      <c r="X6" s="12">
        <v>2018</v>
      </c>
      <c r="Y6" s="14" t="s">
        <v>57</v>
      </c>
      <c r="Z6" s="1" t="s">
        <v>23</v>
      </c>
      <c r="AA6" s="12">
        <v>15</v>
      </c>
      <c r="AB6" s="12">
        <v>4</v>
      </c>
      <c r="AC6" s="12">
        <v>20</v>
      </c>
      <c r="AD6" s="13">
        <v>49</v>
      </c>
      <c r="AE6" s="12">
        <v>111</v>
      </c>
      <c r="AF6" s="104">
        <v>0.78159999999999996</v>
      </c>
      <c r="AG6" s="105">
        <f>PRODUCT(AE6/AF6)</f>
        <v>142.01637666325487</v>
      </c>
      <c r="AH6" s="7"/>
      <c r="AI6" s="12" t="s">
        <v>25</v>
      </c>
      <c r="AJ6" s="12" t="s">
        <v>25</v>
      </c>
      <c r="AK6" s="12" t="s">
        <v>57</v>
      </c>
      <c r="AL6" s="10"/>
      <c r="AM6" s="12">
        <v>7</v>
      </c>
      <c r="AN6" s="12">
        <v>3</v>
      </c>
      <c r="AO6" s="12">
        <v>6</v>
      </c>
      <c r="AP6" s="12">
        <v>22</v>
      </c>
      <c r="AQ6" s="12">
        <v>48</v>
      </c>
      <c r="AR6" s="100">
        <v>0.8</v>
      </c>
      <c r="AS6" s="10">
        <f>PRODUCT(AQ6/AR6)</f>
        <v>60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58</v>
      </c>
      <c r="D7" s="1" t="s">
        <v>23</v>
      </c>
      <c r="E7" s="12">
        <v>24</v>
      </c>
      <c r="F7" s="12">
        <v>1</v>
      </c>
      <c r="G7" s="12">
        <v>16</v>
      </c>
      <c r="H7" s="13">
        <v>5</v>
      </c>
      <c r="I7" s="12">
        <v>80</v>
      </c>
      <c r="J7" s="32">
        <v>0.5333</v>
      </c>
      <c r="K7" s="19">
        <v>150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100"/>
      <c r="W7" s="19"/>
      <c r="X7" s="12"/>
      <c r="Y7" s="14"/>
      <c r="Z7" s="1"/>
      <c r="AA7" s="12"/>
      <c r="AB7" s="12"/>
      <c r="AC7" s="12"/>
      <c r="AD7" s="13"/>
      <c r="AE7" s="12"/>
      <c r="AF7" s="104"/>
      <c r="AG7" s="105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100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61</v>
      </c>
      <c r="D8" s="1" t="s">
        <v>23</v>
      </c>
      <c r="E8" s="12">
        <v>16</v>
      </c>
      <c r="F8" s="12">
        <v>0</v>
      </c>
      <c r="G8" s="12">
        <v>3</v>
      </c>
      <c r="H8" s="12">
        <v>1</v>
      </c>
      <c r="I8" s="12">
        <v>13</v>
      </c>
      <c r="J8" s="32">
        <v>0.39389999999999997</v>
      </c>
      <c r="K8" s="19">
        <v>33</v>
      </c>
      <c r="L8" s="41"/>
      <c r="M8" s="7"/>
      <c r="N8" s="7"/>
      <c r="O8" s="7"/>
      <c r="P8" s="10"/>
      <c r="Q8" s="12"/>
      <c r="R8" s="12"/>
      <c r="S8" s="13"/>
      <c r="T8" s="12"/>
      <c r="U8" s="12"/>
      <c r="V8" s="100"/>
      <c r="W8" s="19"/>
      <c r="X8" s="12">
        <v>2020</v>
      </c>
      <c r="Y8" s="12" t="s">
        <v>59</v>
      </c>
      <c r="Z8" s="1" t="s">
        <v>60</v>
      </c>
      <c r="AA8" s="12">
        <v>3</v>
      </c>
      <c r="AB8" s="12">
        <v>0</v>
      </c>
      <c r="AC8" s="12">
        <v>2</v>
      </c>
      <c r="AD8" s="12">
        <v>1</v>
      </c>
      <c r="AE8" s="12">
        <v>11</v>
      </c>
      <c r="AF8" s="32">
        <v>0.78569999999999995</v>
      </c>
      <c r="AG8" s="19">
        <v>14</v>
      </c>
      <c r="AH8" s="41"/>
      <c r="AI8" s="7"/>
      <c r="AJ8" s="7"/>
      <c r="AK8" s="7"/>
      <c r="AL8" s="106"/>
      <c r="AM8" s="12"/>
      <c r="AN8" s="12"/>
      <c r="AO8" s="13"/>
      <c r="AP8" s="12"/>
      <c r="AQ8" s="12"/>
      <c r="AR8" s="101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6" t="s">
        <v>13</v>
      </c>
      <c r="C9" s="69"/>
      <c r="D9" s="68"/>
      <c r="E9" s="36">
        <f>SUM(E4:E8)</f>
        <v>40</v>
      </c>
      <c r="F9" s="36">
        <f>SUM(F4:F8)</f>
        <v>1</v>
      </c>
      <c r="G9" s="36">
        <f>SUM(G4:G8)</f>
        <v>19</v>
      </c>
      <c r="H9" s="36">
        <f>SUM(H4:H8)</f>
        <v>6</v>
      </c>
      <c r="I9" s="36">
        <f>SUM(I4:I8)</f>
        <v>93</v>
      </c>
      <c r="J9" s="37">
        <f>PRODUCT(I9/K9)</f>
        <v>0.50819672131147542</v>
      </c>
      <c r="K9" s="21">
        <f>SUM(K4:K8)</f>
        <v>183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52</v>
      </c>
      <c r="AB9" s="36">
        <f>SUM(AB4:AB8)</f>
        <v>4</v>
      </c>
      <c r="AC9" s="36">
        <f>SUM(AC4:AC8)</f>
        <v>32</v>
      </c>
      <c r="AD9" s="36">
        <f>SUM(AD4:AD8)</f>
        <v>72</v>
      </c>
      <c r="AE9" s="36">
        <f>SUM(AE4:AE8)</f>
        <v>256</v>
      </c>
      <c r="AF9" s="37">
        <f>PRODUCT(AE9/AG9)</f>
        <v>0.66490678193645814</v>
      </c>
      <c r="AG9" s="21">
        <f>SUM(AG4:AG8)</f>
        <v>385.01637666325485</v>
      </c>
      <c r="AH9" s="18"/>
      <c r="AI9" s="29"/>
      <c r="AJ9" s="42"/>
      <c r="AK9" s="43"/>
      <c r="AL9" s="10"/>
      <c r="AM9" s="36">
        <f>SUM(AM4:AM8)</f>
        <v>7</v>
      </c>
      <c r="AN9" s="36">
        <f>SUM(AN4:AN8)</f>
        <v>3</v>
      </c>
      <c r="AO9" s="36">
        <f>SUM(AO4:AO8)</f>
        <v>6</v>
      </c>
      <c r="AP9" s="36">
        <f>SUM(AP4:AP8)</f>
        <v>22</v>
      </c>
      <c r="AQ9" s="36">
        <f>SUM(AQ4:AQ8)</f>
        <v>48</v>
      </c>
      <c r="AR9" s="37">
        <f>PRODUCT(AQ9/AS9)</f>
        <v>0.8</v>
      </c>
      <c r="AS9" s="39">
        <f>SUM(AS4:AS8)</f>
        <v>60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55</v>
      </c>
      <c r="O11" s="7" t="s">
        <v>56</v>
      </c>
      <c r="Q11" s="17"/>
      <c r="R11" s="17" t="s">
        <v>10</v>
      </c>
      <c r="S11" s="17"/>
      <c r="T11" s="55" t="s">
        <v>21</v>
      </c>
      <c r="U11" s="10"/>
      <c r="V11" s="19"/>
      <c r="W11" s="19"/>
      <c r="X11" s="44"/>
      <c r="Y11" s="44"/>
      <c r="Z11" s="44"/>
      <c r="AA11" s="44"/>
      <c r="AB11" s="44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103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40</v>
      </c>
      <c r="F13" s="48">
        <f>PRODUCT(F9+R9)</f>
        <v>1</v>
      </c>
      <c r="G13" s="48">
        <f>PRODUCT(G9+S9)</f>
        <v>19</v>
      </c>
      <c r="H13" s="48">
        <f>PRODUCT(H9+T9)</f>
        <v>6</v>
      </c>
      <c r="I13" s="48">
        <f>PRODUCT(I9+U9)</f>
        <v>93</v>
      </c>
      <c r="J13" s="103">
        <f>PRODUCT(I13/K13)</f>
        <v>0.50819672131147542</v>
      </c>
      <c r="K13" s="16">
        <f>PRODUCT(K9+W9)</f>
        <v>183</v>
      </c>
      <c r="L13" s="54">
        <f>PRODUCT((F13+G13)/E13)</f>
        <v>0.5</v>
      </c>
      <c r="M13" s="54">
        <f>PRODUCT(H13/E13)</f>
        <v>0.15</v>
      </c>
      <c r="N13" s="54">
        <f>PRODUCT((F13+G13+H13)/E13)</f>
        <v>0.65</v>
      </c>
      <c r="O13" s="54">
        <f>PRODUCT(I13/E13)</f>
        <v>2.3250000000000002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59</v>
      </c>
      <c r="F14" s="48">
        <f>PRODUCT(AB9+AN9)</f>
        <v>7</v>
      </c>
      <c r="G14" s="48">
        <f>PRODUCT(AC9+AO9)</f>
        <v>38</v>
      </c>
      <c r="H14" s="48">
        <f>PRODUCT(AD9+AP9)</f>
        <v>94</v>
      </c>
      <c r="I14" s="48">
        <f>PRODUCT(AE9+AQ9)</f>
        <v>304</v>
      </c>
      <c r="J14" s="103">
        <f>PRODUCT(I14/K14)</f>
        <v>0.68312092754743192</v>
      </c>
      <c r="K14" s="10">
        <f>PRODUCT(AG9+AS9)</f>
        <v>445.01637666325485</v>
      </c>
      <c r="L14" s="54">
        <f>PRODUCT((F14+G14)/E14)</f>
        <v>0.76271186440677963</v>
      </c>
      <c r="M14" s="54">
        <f>PRODUCT(H14/E14)</f>
        <v>1.5932203389830508</v>
      </c>
      <c r="N14" s="54">
        <f>PRODUCT((F14+G14+H14)/E14)</f>
        <v>2.3559322033898304</v>
      </c>
      <c r="O14" s="54">
        <f>PRODUCT(I14/E14)</f>
        <v>5.1525423728813555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99</v>
      </c>
      <c r="F15" s="48">
        <f t="shared" ref="F15:I15" si="0">SUM(F12:F14)</f>
        <v>8</v>
      </c>
      <c r="G15" s="48">
        <f t="shared" si="0"/>
        <v>57</v>
      </c>
      <c r="H15" s="48">
        <f t="shared" si="0"/>
        <v>100</v>
      </c>
      <c r="I15" s="48">
        <f t="shared" si="0"/>
        <v>397</v>
      </c>
      <c r="J15" s="103">
        <f>PRODUCT(I15/K15)</f>
        <v>0.63214912023364822</v>
      </c>
      <c r="K15" s="16">
        <f>SUM(K12:K14)</f>
        <v>628.01637666325485</v>
      </c>
      <c r="L15" s="54">
        <f>PRODUCT((F15+G15)/E15)</f>
        <v>0.65656565656565657</v>
      </c>
      <c r="M15" s="54">
        <f>PRODUCT(H15/E15)</f>
        <v>1.0101010101010102</v>
      </c>
      <c r="N15" s="54">
        <f>PRODUCT((F15+G15+H15)/E15)</f>
        <v>1.6666666666666667</v>
      </c>
      <c r="O15" s="54">
        <f>PRODUCT(I15/E15)</f>
        <v>4.0101010101010104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M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9.7109375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14062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57"/>
      <c r="B1" s="58" t="s">
        <v>26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27</v>
      </c>
      <c r="C3" s="65" t="s">
        <v>28</v>
      </c>
      <c r="D3" s="66" t="s">
        <v>29</v>
      </c>
      <c r="E3" s="67" t="s">
        <v>1</v>
      </c>
      <c r="F3" s="10"/>
      <c r="G3" s="36" t="s">
        <v>30</v>
      </c>
      <c r="H3" s="68" t="s">
        <v>31</v>
      </c>
      <c r="I3" s="68" t="s">
        <v>32</v>
      </c>
      <c r="J3" s="11" t="s">
        <v>33</v>
      </c>
      <c r="K3" s="69" t="s">
        <v>34</v>
      </c>
      <c r="L3" s="69" t="s">
        <v>35</v>
      </c>
      <c r="M3" s="36" t="s">
        <v>36</v>
      </c>
      <c r="N3" s="36" t="s">
        <v>37</v>
      </c>
      <c r="O3" s="68" t="s">
        <v>38</v>
      </c>
      <c r="P3" s="36" t="s">
        <v>31</v>
      </c>
      <c r="Q3" s="70" t="s">
        <v>8</v>
      </c>
      <c r="R3" s="70">
        <v>1</v>
      </c>
      <c r="S3" s="70">
        <v>2</v>
      </c>
      <c r="T3" s="70">
        <v>3</v>
      </c>
      <c r="U3" s="70" t="s">
        <v>39</v>
      </c>
      <c r="V3" s="11" t="s">
        <v>9</v>
      </c>
      <c r="W3" s="56" t="s">
        <v>40</v>
      </c>
      <c r="X3" s="56" t="s">
        <v>41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42</v>
      </c>
      <c r="C4" s="73" t="s">
        <v>46</v>
      </c>
      <c r="D4" s="74" t="s">
        <v>43</v>
      </c>
      <c r="E4" s="96" t="s">
        <v>45</v>
      </c>
      <c r="F4" s="21"/>
      <c r="G4" s="75">
        <v>1</v>
      </c>
      <c r="H4" s="76"/>
      <c r="I4" s="75"/>
      <c r="J4" s="77" t="s">
        <v>38</v>
      </c>
      <c r="K4" s="77">
        <v>8</v>
      </c>
      <c r="L4" s="77" t="s">
        <v>47</v>
      </c>
      <c r="M4" s="77">
        <v>1</v>
      </c>
      <c r="N4" s="75"/>
      <c r="O4" s="75"/>
      <c r="P4" s="75" t="s">
        <v>48</v>
      </c>
      <c r="Q4" s="78" t="s">
        <v>49</v>
      </c>
      <c r="R4" s="78" t="s">
        <v>50</v>
      </c>
      <c r="S4" s="78" t="s">
        <v>51</v>
      </c>
      <c r="T4" s="78"/>
      <c r="U4" s="78"/>
      <c r="V4" s="79">
        <v>0.4</v>
      </c>
      <c r="W4" s="72" t="s">
        <v>44</v>
      </c>
      <c r="X4" s="75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6"/>
      <c r="R5" s="86"/>
      <c r="S5" s="86"/>
      <c r="T5" s="86"/>
      <c r="U5" s="86"/>
      <c r="V5" s="81"/>
      <c r="W5" s="82"/>
      <c r="X5" s="87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2020-09-08T19:17:20Z</dcterms:modified>
</cp:coreProperties>
</file>