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4" i="1" l="1"/>
  <c r="J54" i="1"/>
  <c r="I54" i="1"/>
  <c r="H54" i="1"/>
  <c r="K53" i="1"/>
  <c r="J53" i="1"/>
  <c r="I53" i="1"/>
  <c r="H53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2" i="1"/>
  <c r="J32" i="1"/>
  <c r="I32" i="1"/>
  <c r="H32" i="1"/>
  <c r="K31" i="1"/>
  <c r="J31" i="1"/>
  <c r="I31" i="1"/>
  <c r="H31" i="1"/>
  <c r="I12" i="4" l="1"/>
  <c r="E12" i="4"/>
  <c r="K14" i="4"/>
  <c r="AS8" i="4"/>
  <c r="AQ8" i="4"/>
  <c r="AP8" i="4"/>
  <c r="AO8" i="4"/>
  <c r="AN8" i="4"/>
  <c r="AM8" i="4"/>
  <c r="AG8" i="4"/>
  <c r="AE8" i="4"/>
  <c r="AD8" i="4"/>
  <c r="AC8" i="4"/>
  <c r="AB8" i="4"/>
  <c r="AA8" i="4"/>
  <c r="W8" i="4"/>
  <c r="U8" i="4"/>
  <c r="T8" i="4"/>
  <c r="S8" i="4"/>
  <c r="R8" i="4"/>
  <c r="Q8" i="4"/>
  <c r="K8" i="4"/>
  <c r="K12" i="4" s="1"/>
  <c r="I8" i="4"/>
  <c r="H8" i="4"/>
  <c r="H12" i="4" s="1"/>
  <c r="G8" i="4"/>
  <c r="G12" i="4" s="1"/>
  <c r="F8" i="4"/>
  <c r="F12" i="4" s="1"/>
  <c r="E8" i="4"/>
  <c r="AF8" i="4" l="1"/>
  <c r="K13" i="4"/>
  <c r="F13" i="4"/>
  <c r="H13" i="4"/>
  <c r="E13" i="4"/>
  <c r="E14" i="4" s="1"/>
  <c r="G13" i="4"/>
  <c r="AR8" i="4"/>
  <c r="G14" i="4"/>
  <c r="I13" i="4"/>
  <c r="I14" i="4" s="1"/>
  <c r="P10" i="3"/>
  <c r="M10" i="3"/>
  <c r="I10" i="3"/>
  <c r="N13" i="4" l="1"/>
  <c r="L13" i="4"/>
  <c r="F14" i="4"/>
  <c r="M13" i="4"/>
  <c r="H14" i="4"/>
  <c r="M14" i="4" s="1"/>
  <c r="O14" i="4"/>
  <c r="J14" i="4"/>
  <c r="J13" i="4"/>
  <c r="O13" i="4"/>
  <c r="O27" i="1"/>
  <c r="N14" i="4" l="1"/>
  <c r="L14" i="4"/>
</calcChain>
</file>

<file path=xl/sharedStrings.xml><?xml version="1.0" encoding="utf-8"?>
<sst xmlns="http://schemas.openxmlformats.org/spreadsheetml/2006/main" count="520" uniqueCount="286">
  <si>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</si>
  <si>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</si>
  <si>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</si>
  <si>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</si>
  <si>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</si>
  <si>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</si>
  <si>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</si>
  <si>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</si>
  <si>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</si>
  <si>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</si>
  <si>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</si>
  <si>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</si>
  <si>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</si>
  <si>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</si>
  <si>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</si>
  <si>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</si>
  <si>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</si>
  <si>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</si>
  <si>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</si>
  <si>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</si>
  <si>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</si>
  <si>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</si>
  <si>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</si>
  <si>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</si>
  <si>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</si>
  <si>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</si>
  <si>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</si>
  <si>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</si>
  <si>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</si>
  <si>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</si>
  <si>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</si>
  <si>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</si>
  <si>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</si>
  <si>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</si>
  <si>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</si>
  <si>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</si>
  <si>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</si>
  <si>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</si>
  <si>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</si>
  <si>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</si>
  <si>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</si>
  <si>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</si>
  <si>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</si>
  <si>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</si>
  <si>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</si>
  <si>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</si>
  <si>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</si>
  <si>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</si>
  <si>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</si>
  <si>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</si>
  <si>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</si>
  <si>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</si>
  <si>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</si>
  <si>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</si>
  <si>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</si>
  <si>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</si>
  <si>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</si>
  <si>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1.  ottelu</t>
  </si>
  <si>
    <t>2.</t>
  </si>
  <si>
    <t>hSM</t>
  </si>
  <si>
    <t>Seurat</t>
  </si>
  <si>
    <t>0/1</t>
  </si>
  <si>
    <t>9.</t>
  </si>
  <si>
    <t>Itä</t>
  </si>
  <si>
    <t>3.</t>
  </si>
  <si>
    <t>1/3</t>
  </si>
  <si>
    <t>2/4</t>
  </si>
  <si>
    <t>B - POJAT</t>
  </si>
  <si>
    <t>A - POJAT</t>
  </si>
  <si>
    <t>2/3</t>
  </si>
  <si>
    <t>suomensarja</t>
  </si>
  <si>
    <t>1.</t>
  </si>
  <si>
    <t xml:space="preserve">     Mitalit</t>
  </si>
  <si>
    <t>2/5</t>
  </si>
  <si>
    <t>4.</t>
  </si>
  <si>
    <t>6.</t>
  </si>
  <si>
    <t>7.</t>
  </si>
  <si>
    <t>jok</t>
  </si>
  <si>
    <t>8.</t>
  </si>
  <si>
    <t>0/2</t>
  </si>
  <si>
    <t>0-3  SoJy</t>
  </si>
  <si>
    <t>Joni Nousiainen</t>
  </si>
  <si>
    <t>26.10.1985   Kitee</t>
  </si>
  <si>
    <t>KiPa</t>
  </si>
  <si>
    <t>ToPo</t>
  </si>
  <si>
    <t>JoMa</t>
  </si>
  <si>
    <t>11.</t>
  </si>
  <si>
    <t>KiPa = Kiteen Pallo-90  (1990),  kasvattajaseura</t>
  </si>
  <si>
    <t>ToPo = Tohmajärven Pomppu  (1991)</t>
  </si>
  <si>
    <t>JoMa = Joensuun Maila  (1957)</t>
  </si>
  <si>
    <t>18.07. 2002  SoJy - KiPa  2-0  (6-4, 4-1)</t>
  </si>
  <si>
    <t>15.06. 2003  KiPa - IPV  1-0  (4-2, 1-1)</t>
  </si>
  <si>
    <t>22.05. 2005  KiPa - Lippo  2-1  (9-4, 3-7, 3-0)</t>
  </si>
  <si>
    <t xml:space="preserve">  16 v   8 kk 22 pv</t>
  </si>
  <si>
    <t>14.  ottelu</t>
  </si>
  <si>
    <t xml:space="preserve">  17 v   7 kk 20 pv</t>
  </si>
  <si>
    <t>36.  ottelu</t>
  </si>
  <si>
    <t xml:space="preserve">  19 v   6 kk 26 pv</t>
  </si>
  <si>
    <t>28.06. 2002  Ilmajoki</t>
  </si>
  <si>
    <t xml:space="preserve">  0-1  (0-5, 1-1)</t>
  </si>
  <si>
    <t>2p</t>
  </si>
  <si>
    <t>Jimi Heikkinen</t>
  </si>
  <si>
    <t>1059</t>
  </si>
  <si>
    <t>02.08. 2003  Sotkamo</t>
  </si>
  <si>
    <t xml:space="preserve">  1-0  (2-2, 4-2)</t>
  </si>
  <si>
    <t>Sami Siurua</t>
  </si>
  <si>
    <t>2665</t>
  </si>
  <si>
    <t>23.07. 2005  Oulu</t>
  </si>
  <si>
    <t xml:space="preserve">  2-1  (0-2, 3-2, 0-0, 2-1)</t>
  </si>
  <si>
    <t>Timo Riikonen</t>
  </si>
  <si>
    <t>1462</t>
  </si>
  <si>
    <t>30.06. 2006  Kitee</t>
  </si>
  <si>
    <t xml:space="preserve">  0-2  (0-1, 0-1)</t>
  </si>
  <si>
    <t>Mika Sirviö</t>
  </si>
  <si>
    <t>2125</t>
  </si>
  <si>
    <t>Jatkosarja  2.</t>
  </si>
  <si>
    <t>3-2  Tahko</t>
  </si>
  <si>
    <t>3-0  NJ</t>
  </si>
  <si>
    <t>Jatkosarja  4.</t>
  </si>
  <si>
    <t>0-1  PuPe</t>
  </si>
  <si>
    <t>Jatkosarja  8.</t>
  </si>
  <si>
    <t>Jatkosarja  5.</t>
  </si>
  <si>
    <t>3-0  PattU</t>
  </si>
  <si>
    <t>1-3  ViVe</t>
  </si>
  <si>
    <t>2-1  Tahko</t>
  </si>
  <si>
    <t>1/4</t>
  </si>
  <si>
    <t>1/10</t>
  </si>
  <si>
    <t>3/15</t>
  </si>
  <si>
    <t>0/3</t>
  </si>
  <si>
    <t>0/0</t>
  </si>
  <si>
    <t>0/4</t>
  </si>
  <si>
    <t>0-2  PattU</t>
  </si>
  <si>
    <t>4/6</t>
  </si>
  <si>
    <t xml:space="preserve">       Runkosarja TOP-30</t>
  </si>
  <si>
    <t>17.</t>
  </si>
  <si>
    <t>20.</t>
  </si>
  <si>
    <t>22.</t>
  </si>
  <si>
    <t>25.</t>
  </si>
  <si>
    <t>16.</t>
  </si>
  <si>
    <t>29.</t>
  </si>
  <si>
    <t>1/1</t>
  </si>
  <si>
    <t>Ylempi loppusarja TOP-10</t>
  </si>
  <si>
    <t>73.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</si>
  <si>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</si>
  <si>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</si>
  <si>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</si>
  <si>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</si>
  <si>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</si>
  <si>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</si>
  <si>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</si>
  <si>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</si>
  <si>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</si>
  <si>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KiPa  2</t>
  </si>
  <si>
    <t>TOP-100     1945-2019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</si>
  <si>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</si>
  <si>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</si>
  <si>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</si>
  <si>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</si>
  <si>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</si>
  <si>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</si>
  <si>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</si>
  <si>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</si>
  <si>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</si>
  <si>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</si>
  <si>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</si>
  <si>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</si>
  <si>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</si>
  <si>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</si>
  <si>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</si>
  <si>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</si>
  <si>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</si>
  <si>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</si>
  <si>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</si>
  <si>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PLAY OFF,  KA / OTT</t>
  </si>
  <si>
    <t xml:space="preserve"> PLAY OFF, TASASATASET,  ka. / peli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</si>
  <si>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</si>
  <si>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</si>
  <si>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</si>
  <si>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</si>
  <si>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</si>
  <si>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</si>
  <si>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</si>
  <si>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</si>
  <si>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</si>
  <si>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>261.   21.07. 2011  KiPa - JoMa  2-0</t>
  </si>
  <si>
    <t>25 v   8 kk 25 pv</t>
  </si>
  <si>
    <t>1702.</t>
  </si>
  <si>
    <t>1116.</t>
  </si>
  <si>
    <t>1139.</t>
  </si>
  <si>
    <t>895.</t>
  </si>
  <si>
    <t>702.</t>
  </si>
  <si>
    <t>561.</t>
  </si>
  <si>
    <t>469.</t>
  </si>
  <si>
    <t>384.</t>
  </si>
  <si>
    <t>309.</t>
  </si>
  <si>
    <t>247.</t>
  </si>
  <si>
    <t>194.</t>
  </si>
  <si>
    <t>165.</t>
  </si>
  <si>
    <t>1475.</t>
  </si>
  <si>
    <t>1292.</t>
  </si>
  <si>
    <t>1320.</t>
  </si>
  <si>
    <t>1142.</t>
  </si>
  <si>
    <t>917.</t>
  </si>
  <si>
    <t>856.</t>
  </si>
  <si>
    <t>770.</t>
  </si>
  <si>
    <t>778.</t>
  </si>
  <si>
    <t>742.</t>
  </si>
  <si>
    <t>608.</t>
  </si>
  <si>
    <t>544.</t>
  </si>
  <si>
    <t>504.</t>
  </si>
  <si>
    <t>1236.</t>
  </si>
  <si>
    <t>1263.</t>
  </si>
  <si>
    <t>891.</t>
  </si>
  <si>
    <t>685.</t>
  </si>
  <si>
    <t>600.</t>
  </si>
  <si>
    <t>451.</t>
  </si>
  <si>
    <t>362.</t>
  </si>
  <si>
    <t>308.</t>
  </si>
  <si>
    <t>282.</t>
  </si>
  <si>
    <t>215.</t>
  </si>
  <si>
    <t>166.</t>
  </si>
  <si>
    <t>1595.</t>
  </si>
  <si>
    <t>1290.</t>
  </si>
  <si>
    <t>1322.</t>
  </si>
  <si>
    <t>1033.</t>
  </si>
  <si>
    <t>811.</t>
  </si>
  <si>
    <t>747.</t>
  </si>
  <si>
    <t>592.</t>
  </si>
  <si>
    <t>513.</t>
  </si>
  <si>
    <t>419.</t>
  </si>
  <si>
    <t>354.</t>
  </si>
  <si>
    <t>304.</t>
  </si>
  <si>
    <t>949.</t>
  </si>
  <si>
    <t>817.</t>
  </si>
  <si>
    <t>849.</t>
  </si>
  <si>
    <t>671.</t>
  </si>
  <si>
    <t>542.</t>
  </si>
  <si>
    <t>477.</t>
  </si>
  <si>
    <t>378.</t>
  </si>
  <si>
    <t>326.</t>
  </si>
  <si>
    <t>267.</t>
  </si>
  <si>
    <t>232.</t>
  </si>
  <si>
    <t>201.</t>
  </si>
  <si>
    <t>170.</t>
  </si>
  <si>
    <t>276.</t>
  </si>
  <si>
    <t>192.</t>
  </si>
  <si>
    <t>156.</t>
  </si>
  <si>
    <t>132.</t>
  </si>
  <si>
    <t>142.</t>
  </si>
  <si>
    <t>147.</t>
  </si>
  <si>
    <t>155.</t>
  </si>
  <si>
    <t>119.</t>
  </si>
  <si>
    <t>93.</t>
  </si>
  <si>
    <t>367.</t>
  </si>
  <si>
    <t>379.</t>
  </si>
  <si>
    <t>240.</t>
  </si>
  <si>
    <t>250.</t>
  </si>
  <si>
    <t>259.</t>
  </si>
  <si>
    <t>265.</t>
  </si>
  <si>
    <t>273.</t>
  </si>
  <si>
    <t>231.</t>
  </si>
  <si>
    <t>234.</t>
  </si>
  <si>
    <t>225.</t>
  </si>
  <si>
    <t>179.</t>
  </si>
  <si>
    <t>122.</t>
  </si>
  <si>
    <t>109.</t>
  </si>
  <si>
    <t>115.</t>
  </si>
  <si>
    <t>116.</t>
  </si>
  <si>
    <t>118.</t>
  </si>
  <si>
    <t>60.</t>
  </si>
  <si>
    <t>306.</t>
  </si>
  <si>
    <t>254.</t>
  </si>
  <si>
    <t>183.</t>
  </si>
  <si>
    <t>171.</t>
  </si>
  <si>
    <t>177.</t>
  </si>
  <si>
    <t>178.</t>
  </si>
  <si>
    <t>150.</t>
  </si>
  <si>
    <t>121.</t>
  </si>
  <si>
    <t>210.</t>
  </si>
  <si>
    <t>181.</t>
  </si>
  <si>
    <t>185.</t>
  </si>
  <si>
    <t>189.</t>
  </si>
  <si>
    <t>133.</t>
  </si>
  <si>
    <t>98.</t>
  </si>
  <si>
    <t xml:space="preserve"> KATSOJIA YLI 5000</t>
  </si>
  <si>
    <t>59.   10.09. 2005  KiPa - NJ  2-0,  fin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</si>
</sst>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center"/>
    </xf>
    <xf numFmtId="0" fontId="4" fillId="8" borderId="1" xfId="0" applyFont="1" applyFill="1" applyBorder="1"/>
    <xf numFmtId="0" fontId="7" fillId="8" borderId="1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4" borderId="11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1" fontId="4" fillId="4" borderId="0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2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81</v>
      </c>
      <c r="C1" s="6"/>
      <c r="D1" s="81"/>
      <c r="E1" s="91" t="s">
        <v>82</v>
      </c>
      <c r="F1" s="7"/>
      <c r="G1" s="7"/>
      <c r="H1" s="7"/>
      <c r="I1" s="7"/>
      <c r="J1" s="6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133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69"/>
      <c r="AA2" s="19"/>
      <c r="AB2" s="22" t="s">
        <v>141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24" t="s">
        <v>72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59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11">
        <v>2001</v>
      </c>
      <c r="C4" s="111" t="s">
        <v>56</v>
      </c>
      <c r="D4" s="115" t="s">
        <v>152</v>
      </c>
      <c r="E4" s="116"/>
      <c r="F4" s="117" t="s">
        <v>70</v>
      </c>
      <c r="G4" s="118"/>
      <c r="H4" s="119"/>
      <c r="I4" s="111"/>
      <c r="J4" s="111"/>
      <c r="K4" s="111"/>
      <c r="L4" s="111"/>
      <c r="M4" s="111"/>
      <c r="N4" s="111"/>
      <c r="O4" s="112"/>
      <c r="P4" s="18"/>
      <c r="Q4" s="18"/>
      <c r="R4" s="18"/>
      <c r="S4" s="18"/>
      <c r="T4" s="24"/>
      <c r="U4" s="76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76"/>
      <c r="AN4" s="113"/>
      <c r="AO4" s="27"/>
      <c r="AP4" s="29"/>
      <c r="AQ4" s="25"/>
      <c r="AR4" s="39"/>
    </row>
    <row r="5" spans="1:44" s="4" customFormat="1" ht="15" customHeight="1" x14ac:dyDescent="0.25">
      <c r="A5" s="2"/>
      <c r="B5" s="111">
        <v>2002</v>
      </c>
      <c r="C5" s="111" t="s">
        <v>71</v>
      </c>
      <c r="D5" s="115" t="s">
        <v>152</v>
      </c>
      <c r="E5" s="116"/>
      <c r="F5" s="117" t="s">
        <v>70</v>
      </c>
      <c r="G5" s="118"/>
      <c r="H5" s="119"/>
      <c r="I5" s="111"/>
      <c r="J5" s="111"/>
      <c r="K5" s="111"/>
      <c r="L5" s="111"/>
      <c r="M5" s="111"/>
      <c r="N5" s="111"/>
      <c r="O5" s="112"/>
      <c r="P5" s="18"/>
      <c r="Q5" s="18"/>
      <c r="R5" s="18"/>
      <c r="S5" s="18"/>
      <c r="T5" s="24"/>
      <c r="U5" s="76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76"/>
      <c r="AN5" s="113"/>
      <c r="AO5" s="27"/>
      <c r="AP5" s="29"/>
      <c r="AQ5" s="25"/>
      <c r="AR5" s="39"/>
    </row>
    <row r="6" spans="1:44" s="4" customFormat="1" ht="15" customHeight="1" x14ac:dyDescent="0.25">
      <c r="A6" s="2"/>
      <c r="B6" s="25">
        <v>2002</v>
      </c>
      <c r="C6" s="25" t="s">
        <v>56</v>
      </c>
      <c r="D6" s="26" t="s">
        <v>83</v>
      </c>
      <c r="E6" s="25">
        <v>1</v>
      </c>
      <c r="F6" s="25">
        <v>0</v>
      </c>
      <c r="G6" s="25">
        <v>1</v>
      </c>
      <c r="H6" s="25">
        <v>0</v>
      </c>
      <c r="I6" s="25">
        <v>2</v>
      </c>
      <c r="J6" s="25">
        <v>1</v>
      </c>
      <c r="K6" s="25">
        <v>0</v>
      </c>
      <c r="L6" s="25">
        <v>0</v>
      </c>
      <c r="M6" s="25">
        <v>1</v>
      </c>
      <c r="N6" s="28">
        <v>0.66700000000000004</v>
      </c>
      <c r="O6" s="24"/>
      <c r="P6" s="18"/>
      <c r="Q6" s="18"/>
      <c r="R6" s="18"/>
      <c r="S6" s="18"/>
      <c r="T6" s="24"/>
      <c r="U6" s="76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76"/>
      <c r="AN6" s="113"/>
      <c r="AO6" s="27"/>
      <c r="AP6" s="29"/>
      <c r="AQ6" s="25"/>
      <c r="AR6" s="39"/>
    </row>
    <row r="7" spans="1:44" s="4" customFormat="1" ht="15" customHeight="1" x14ac:dyDescent="0.25">
      <c r="A7" s="2"/>
      <c r="B7" s="25">
        <v>2003</v>
      </c>
      <c r="C7" s="25" t="s">
        <v>62</v>
      </c>
      <c r="D7" s="26" t="s">
        <v>83</v>
      </c>
      <c r="E7" s="25">
        <v>26</v>
      </c>
      <c r="F7" s="25">
        <v>0</v>
      </c>
      <c r="G7" s="25">
        <v>3</v>
      </c>
      <c r="H7" s="25">
        <v>6</v>
      </c>
      <c r="I7" s="25">
        <v>22</v>
      </c>
      <c r="J7" s="25">
        <v>12</v>
      </c>
      <c r="K7" s="25">
        <v>4</v>
      </c>
      <c r="L7" s="25">
        <v>3</v>
      </c>
      <c r="M7" s="25">
        <v>3</v>
      </c>
      <c r="N7" s="28">
        <v>0.33900000000000002</v>
      </c>
      <c r="O7" s="24"/>
      <c r="P7" s="18"/>
      <c r="Q7" s="18"/>
      <c r="R7" s="18"/>
      <c r="S7" s="18"/>
      <c r="T7" s="24"/>
      <c r="U7" s="76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76"/>
      <c r="AN7" s="113"/>
      <c r="AO7" s="27"/>
      <c r="AP7" s="29"/>
      <c r="AQ7" s="25"/>
      <c r="AR7" s="39"/>
    </row>
    <row r="8" spans="1:44" s="4" customFormat="1" ht="15" customHeight="1" x14ac:dyDescent="0.25">
      <c r="A8" s="2"/>
      <c r="B8" s="111">
        <v>2004</v>
      </c>
      <c r="C8" s="111" t="s">
        <v>58</v>
      </c>
      <c r="D8" s="115" t="s">
        <v>84</v>
      </c>
      <c r="E8" s="116"/>
      <c r="F8" s="117" t="s">
        <v>70</v>
      </c>
      <c r="G8" s="118"/>
      <c r="H8" s="119"/>
      <c r="I8" s="111"/>
      <c r="J8" s="111"/>
      <c r="K8" s="111"/>
      <c r="L8" s="111"/>
      <c r="M8" s="111"/>
      <c r="N8" s="111"/>
      <c r="O8" s="112"/>
      <c r="P8" s="18"/>
      <c r="Q8" s="18"/>
      <c r="R8" s="18"/>
      <c r="S8" s="18"/>
      <c r="T8" s="24"/>
      <c r="U8" s="76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/>
      <c r="AM8" s="76"/>
      <c r="AN8" s="113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2005</v>
      </c>
      <c r="C9" s="25" t="s">
        <v>71</v>
      </c>
      <c r="D9" s="26" t="s">
        <v>83</v>
      </c>
      <c r="E9" s="25">
        <v>24</v>
      </c>
      <c r="F9" s="25">
        <v>3</v>
      </c>
      <c r="G9" s="25">
        <v>1</v>
      </c>
      <c r="H9" s="25">
        <v>15</v>
      </c>
      <c r="I9" s="25">
        <v>54</v>
      </c>
      <c r="J9" s="25">
        <v>40</v>
      </c>
      <c r="K9" s="25">
        <v>6</v>
      </c>
      <c r="L9" s="25">
        <v>4</v>
      </c>
      <c r="M9" s="25">
        <v>4</v>
      </c>
      <c r="N9" s="28">
        <v>0.54</v>
      </c>
      <c r="O9" s="112"/>
      <c r="P9" s="18"/>
      <c r="Q9" s="18"/>
      <c r="R9" s="18"/>
      <c r="S9" s="18"/>
      <c r="T9" s="24"/>
      <c r="U9" s="25">
        <v>14</v>
      </c>
      <c r="V9" s="25">
        <v>0</v>
      </c>
      <c r="W9" s="25">
        <v>1</v>
      </c>
      <c r="X9" s="25">
        <v>6</v>
      </c>
      <c r="Y9" s="25">
        <v>17</v>
      </c>
      <c r="Z9" s="28">
        <v>0.436</v>
      </c>
      <c r="AA9" s="24"/>
      <c r="AB9" s="18"/>
      <c r="AC9" s="18"/>
      <c r="AD9" s="18"/>
      <c r="AE9" s="18"/>
      <c r="AF9" s="24"/>
      <c r="AG9" s="76" t="s">
        <v>115</v>
      </c>
      <c r="AH9" s="76" t="s">
        <v>116</v>
      </c>
      <c r="AI9" s="76"/>
      <c r="AJ9" s="76" t="s">
        <v>117</v>
      </c>
      <c r="AK9" s="24"/>
      <c r="AL9" s="25"/>
      <c r="AM9" s="76"/>
      <c r="AN9" s="27">
        <v>1</v>
      </c>
      <c r="AO9" s="27">
        <v>1</v>
      </c>
      <c r="AP9" s="29"/>
      <c r="AQ9" s="25"/>
      <c r="AR9" s="39"/>
    </row>
    <row r="10" spans="1:44" s="4" customFormat="1" ht="15" customHeight="1" x14ac:dyDescent="0.25">
      <c r="A10" s="2"/>
      <c r="B10" s="25">
        <v>2006</v>
      </c>
      <c r="C10" s="25" t="s">
        <v>74</v>
      </c>
      <c r="D10" s="26" t="s">
        <v>83</v>
      </c>
      <c r="E10" s="25">
        <v>27</v>
      </c>
      <c r="F10" s="25">
        <v>2</v>
      </c>
      <c r="G10" s="25">
        <v>7</v>
      </c>
      <c r="H10" s="25">
        <v>17</v>
      </c>
      <c r="I10" s="25">
        <v>74</v>
      </c>
      <c r="J10" s="25">
        <v>53</v>
      </c>
      <c r="K10" s="25">
        <v>5</v>
      </c>
      <c r="L10" s="25">
        <v>7</v>
      </c>
      <c r="M10" s="25">
        <v>9</v>
      </c>
      <c r="N10" s="28">
        <v>0.54</v>
      </c>
      <c r="O10" s="112"/>
      <c r="P10" s="18"/>
      <c r="Q10" s="18"/>
      <c r="R10" s="18"/>
      <c r="S10" s="18"/>
      <c r="T10" s="24"/>
      <c r="U10" s="25">
        <v>11</v>
      </c>
      <c r="V10" s="25">
        <v>0</v>
      </c>
      <c r="W10" s="25">
        <v>0</v>
      </c>
      <c r="X10" s="25">
        <v>5</v>
      </c>
      <c r="Y10" s="25">
        <v>25</v>
      </c>
      <c r="Z10" s="28">
        <v>0.52100000000000002</v>
      </c>
      <c r="AA10" s="24"/>
      <c r="AB10" s="18"/>
      <c r="AC10" s="18"/>
      <c r="AD10" s="18"/>
      <c r="AE10" s="18"/>
      <c r="AF10" s="24"/>
      <c r="AG10" s="76" t="s">
        <v>118</v>
      </c>
      <c r="AH10" s="76" t="s">
        <v>80</v>
      </c>
      <c r="AI10" s="76" t="s">
        <v>119</v>
      </c>
      <c r="AJ10" s="76"/>
      <c r="AK10" s="24"/>
      <c r="AL10" s="25"/>
      <c r="AM10" s="76"/>
      <c r="AN10" s="113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2007</v>
      </c>
      <c r="C11" s="25" t="s">
        <v>78</v>
      </c>
      <c r="D11" s="26" t="s">
        <v>85</v>
      </c>
      <c r="E11" s="25">
        <v>26</v>
      </c>
      <c r="F11" s="25">
        <v>0</v>
      </c>
      <c r="G11" s="25">
        <v>4</v>
      </c>
      <c r="H11" s="25">
        <v>11</v>
      </c>
      <c r="I11" s="25">
        <v>59</v>
      </c>
      <c r="J11" s="25">
        <v>42</v>
      </c>
      <c r="K11" s="25">
        <v>3</v>
      </c>
      <c r="L11" s="25">
        <v>10</v>
      </c>
      <c r="M11" s="25">
        <v>4</v>
      </c>
      <c r="N11" s="28">
        <v>0.46100000000000002</v>
      </c>
      <c r="O11" s="112"/>
      <c r="P11" s="18"/>
      <c r="Q11" s="18"/>
      <c r="R11" s="18"/>
      <c r="S11" s="18"/>
      <c r="T11" s="24"/>
      <c r="U11" s="25">
        <v>10</v>
      </c>
      <c r="V11" s="25">
        <v>1</v>
      </c>
      <c r="W11" s="25">
        <v>4</v>
      </c>
      <c r="X11" s="25">
        <v>9</v>
      </c>
      <c r="Y11" s="25">
        <v>29</v>
      </c>
      <c r="Z11" s="28">
        <v>0.433</v>
      </c>
      <c r="AA11" s="24"/>
      <c r="AB11" s="18"/>
      <c r="AC11" s="18"/>
      <c r="AD11" s="18"/>
      <c r="AE11" s="18"/>
      <c r="AF11" s="24"/>
      <c r="AG11" s="76" t="s">
        <v>120</v>
      </c>
      <c r="AH11" s="76"/>
      <c r="AI11" s="76"/>
      <c r="AJ11" s="76"/>
      <c r="AK11" s="24"/>
      <c r="AL11" s="25"/>
      <c r="AM11" s="76"/>
      <c r="AN11" s="113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2008</v>
      </c>
      <c r="C12" s="25" t="s">
        <v>56</v>
      </c>
      <c r="D12" s="26" t="s">
        <v>85</v>
      </c>
      <c r="E12" s="25">
        <v>24</v>
      </c>
      <c r="F12" s="25">
        <v>3</v>
      </c>
      <c r="G12" s="25">
        <v>3</v>
      </c>
      <c r="H12" s="25">
        <v>24</v>
      </c>
      <c r="I12" s="25">
        <v>114</v>
      </c>
      <c r="J12" s="25">
        <v>98</v>
      </c>
      <c r="K12" s="25">
        <v>6</v>
      </c>
      <c r="L12" s="25">
        <v>4</v>
      </c>
      <c r="M12" s="25">
        <v>6</v>
      </c>
      <c r="N12" s="28">
        <v>0.626</v>
      </c>
      <c r="O12" s="112"/>
      <c r="P12" s="18"/>
      <c r="Q12" s="18" t="s">
        <v>134</v>
      </c>
      <c r="R12" s="18"/>
      <c r="S12" s="18" t="s">
        <v>135</v>
      </c>
      <c r="T12" s="24"/>
      <c r="U12" s="25">
        <v>7</v>
      </c>
      <c r="V12" s="25">
        <v>0</v>
      </c>
      <c r="W12" s="25">
        <v>0</v>
      </c>
      <c r="X12" s="25">
        <v>5</v>
      </c>
      <c r="Y12" s="25">
        <v>28</v>
      </c>
      <c r="Z12" s="28">
        <v>0.622</v>
      </c>
      <c r="AA12" s="24"/>
      <c r="AB12" s="18"/>
      <c r="AC12" s="18"/>
      <c r="AD12" s="18"/>
      <c r="AE12" s="18"/>
      <c r="AF12" s="24"/>
      <c r="AG12" s="76" t="s">
        <v>121</v>
      </c>
      <c r="AH12" s="76"/>
      <c r="AI12" s="76"/>
      <c r="AJ12" s="76"/>
      <c r="AK12" s="24"/>
      <c r="AL12" s="25"/>
      <c r="AM12" s="76"/>
      <c r="AN12" s="113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2009</v>
      </c>
      <c r="C13" s="25" t="s">
        <v>62</v>
      </c>
      <c r="D13" s="26" t="s">
        <v>85</v>
      </c>
      <c r="E13" s="25">
        <v>24</v>
      </c>
      <c r="F13" s="25">
        <v>0</v>
      </c>
      <c r="G13" s="27">
        <v>0</v>
      </c>
      <c r="H13" s="25">
        <v>21</v>
      </c>
      <c r="I13" s="25">
        <v>91</v>
      </c>
      <c r="J13" s="25">
        <v>89</v>
      </c>
      <c r="K13" s="25">
        <v>1</v>
      </c>
      <c r="L13" s="25">
        <v>1</v>
      </c>
      <c r="M13" s="25">
        <v>0</v>
      </c>
      <c r="N13" s="28">
        <v>0.57599999999999996</v>
      </c>
      <c r="O13" s="112"/>
      <c r="P13" s="18"/>
      <c r="Q13" s="18" t="s">
        <v>136</v>
      </c>
      <c r="R13" s="18"/>
      <c r="S13" s="18"/>
      <c r="T13" s="24"/>
      <c r="U13" s="76"/>
      <c r="V13" s="25"/>
      <c r="W13" s="27"/>
      <c r="X13" s="25"/>
      <c r="Y13" s="25"/>
      <c r="Z13" s="28"/>
      <c r="AA13" s="24"/>
      <c r="AB13" s="18"/>
      <c r="AC13" s="18"/>
      <c r="AD13" s="18"/>
      <c r="AE13" s="18"/>
      <c r="AF13" s="24"/>
      <c r="AG13" s="76"/>
      <c r="AH13" s="76"/>
      <c r="AI13" s="76"/>
      <c r="AJ13" s="76"/>
      <c r="AK13" s="24"/>
      <c r="AL13" s="25"/>
      <c r="AM13" s="76"/>
      <c r="AN13" s="113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2010</v>
      </c>
      <c r="C14" s="25" t="s">
        <v>86</v>
      </c>
      <c r="D14" s="26" t="s">
        <v>85</v>
      </c>
      <c r="E14" s="25">
        <v>26</v>
      </c>
      <c r="F14" s="120">
        <v>1</v>
      </c>
      <c r="G14" s="121">
        <v>3</v>
      </c>
      <c r="H14" s="120">
        <v>16</v>
      </c>
      <c r="I14" s="120">
        <v>120</v>
      </c>
      <c r="J14" s="25">
        <v>75</v>
      </c>
      <c r="K14" s="25">
        <v>36</v>
      </c>
      <c r="L14" s="25">
        <v>5</v>
      </c>
      <c r="M14" s="25">
        <v>4</v>
      </c>
      <c r="N14" s="28">
        <v>0.60899999999999999</v>
      </c>
      <c r="O14" s="112"/>
      <c r="P14" s="18"/>
      <c r="Q14" s="18"/>
      <c r="R14" s="18"/>
      <c r="S14" s="18" t="s">
        <v>137</v>
      </c>
      <c r="T14" s="24"/>
      <c r="U14" s="76"/>
      <c r="V14" s="25"/>
      <c r="W14" s="27"/>
      <c r="X14" s="25"/>
      <c r="Y14" s="25"/>
      <c r="Z14" s="28"/>
      <c r="AA14" s="24"/>
      <c r="AB14" s="18"/>
      <c r="AC14" s="18"/>
      <c r="AD14" s="18"/>
      <c r="AE14" s="18"/>
      <c r="AF14" s="24"/>
      <c r="AG14" s="76"/>
      <c r="AH14" s="76"/>
      <c r="AI14" s="76"/>
      <c r="AJ14" s="76"/>
      <c r="AK14" s="24"/>
      <c r="AL14" s="25"/>
      <c r="AM14" s="76"/>
      <c r="AN14" s="113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2011</v>
      </c>
      <c r="C15" s="25" t="s">
        <v>86</v>
      </c>
      <c r="D15" s="26" t="s">
        <v>85</v>
      </c>
      <c r="E15" s="25">
        <v>26</v>
      </c>
      <c r="F15" s="25">
        <v>2</v>
      </c>
      <c r="G15" s="27">
        <v>12</v>
      </c>
      <c r="H15" s="25">
        <v>11</v>
      </c>
      <c r="I15" s="25">
        <v>84</v>
      </c>
      <c r="J15" s="25">
        <v>44</v>
      </c>
      <c r="K15" s="25">
        <v>5</v>
      </c>
      <c r="L15" s="25">
        <v>21</v>
      </c>
      <c r="M15" s="25">
        <v>14</v>
      </c>
      <c r="N15" s="28">
        <v>0.54500000000000004</v>
      </c>
      <c r="O15" s="112"/>
      <c r="P15" s="18"/>
      <c r="Q15" s="18"/>
      <c r="R15" s="18"/>
      <c r="S15" s="18"/>
      <c r="T15" s="24"/>
      <c r="U15" s="76"/>
      <c r="V15" s="25"/>
      <c r="W15" s="27"/>
      <c r="X15" s="25"/>
      <c r="Y15" s="25"/>
      <c r="Z15" s="28"/>
      <c r="AA15" s="24"/>
      <c r="AB15" s="18"/>
      <c r="AC15" s="18"/>
      <c r="AD15" s="18"/>
      <c r="AE15" s="18"/>
      <c r="AF15" s="24"/>
      <c r="AG15" s="76"/>
      <c r="AH15" s="76"/>
      <c r="AI15" s="76"/>
      <c r="AJ15" s="76"/>
      <c r="AK15" s="24"/>
      <c r="AL15" s="25"/>
      <c r="AM15" s="76"/>
      <c r="AN15" s="113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2012</v>
      </c>
      <c r="C16" s="25" t="s">
        <v>74</v>
      </c>
      <c r="D16" s="26" t="s">
        <v>85</v>
      </c>
      <c r="E16" s="25">
        <v>26</v>
      </c>
      <c r="F16" s="120">
        <v>2</v>
      </c>
      <c r="G16" s="121">
        <v>6</v>
      </c>
      <c r="H16" s="120">
        <v>26</v>
      </c>
      <c r="I16" s="120">
        <v>127</v>
      </c>
      <c r="J16" s="25">
        <v>27</v>
      </c>
      <c r="K16" s="25">
        <v>55</v>
      </c>
      <c r="L16" s="25">
        <v>37</v>
      </c>
      <c r="M16" s="25">
        <v>8</v>
      </c>
      <c r="N16" s="28">
        <v>0.66100000000000003</v>
      </c>
      <c r="O16" s="112"/>
      <c r="P16" s="18"/>
      <c r="Q16" s="18" t="s">
        <v>135</v>
      </c>
      <c r="R16" s="18"/>
      <c r="S16" s="18" t="s">
        <v>138</v>
      </c>
      <c r="T16" s="24"/>
      <c r="U16" s="25">
        <v>12</v>
      </c>
      <c r="V16" s="25">
        <v>0</v>
      </c>
      <c r="W16" s="27">
        <v>3</v>
      </c>
      <c r="X16" s="25">
        <v>8</v>
      </c>
      <c r="Y16" s="25">
        <v>58</v>
      </c>
      <c r="Z16" s="28">
        <v>0.60399999999999998</v>
      </c>
      <c r="AA16" s="24"/>
      <c r="AB16" s="18"/>
      <c r="AC16" s="18"/>
      <c r="AD16" s="18"/>
      <c r="AE16" s="18" t="s">
        <v>75</v>
      </c>
      <c r="AF16" s="24"/>
      <c r="AG16" s="76" t="s">
        <v>116</v>
      </c>
      <c r="AH16" s="76" t="s">
        <v>80</v>
      </c>
      <c r="AI16" s="76" t="s">
        <v>131</v>
      </c>
      <c r="AJ16" s="76"/>
      <c r="AK16" s="24"/>
      <c r="AL16" s="25"/>
      <c r="AM16" s="76"/>
      <c r="AN16" s="113"/>
      <c r="AO16" s="27"/>
      <c r="AP16" s="29"/>
      <c r="AQ16" s="25"/>
      <c r="AR16" s="39"/>
    </row>
    <row r="17" spans="1:45" s="4" customFormat="1" ht="15" customHeight="1" x14ac:dyDescent="0.25">
      <c r="A17" s="2"/>
      <c r="B17" s="25">
        <v>2013</v>
      </c>
      <c r="C17" s="25" t="s">
        <v>64</v>
      </c>
      <c r="D17" s="26" t="s">
        <v>85</v>
      </c>
      <c r="E17" s="25">
        <v>26</v>
      </c>
      <c r="F17" s="25">
        <v>2</v>
      </c>
      <c r="G17" s="25">
        <v>5</v>
      </c>
      <c r="H17" s="25">
        <v>28</v>
      </c>
      <c r="I17" s="25">
        <v>115</v>
      </c>
      <c r="J17" s="25">
        <v>38</v>
      </c>
      <c r="K17" s="25">
        <v>50</v>
      </c>
      <c r="L17" s="25">
        <v>20</v>
      </c>
      <c r="M17" s="25">
        <v>7</v>
      </c>
      <c r="N17" s="28">
        <v>0.66090000000000004</v>
      </c>
      <c r="O17" s="112"/>
      <c r="P17" s="18"/>
      <c r="Q17" s="18" t="s">
        <v>136</v>
      </c>
      <c r="R17" s="18"/>
      <c r="S17" s="18" t="s">
        <v>139</v>
      </c>
      <c r="T17" s="24"/>
      <c r="U17" s="25">
        <v>10</v>
      </c>
      <c r="V17" s="25">
        <v>0</v>
      </c>
      <c r="W17" s="27">
        <v>0</v>
      </c>
      <c r="X17" s="25">
        <v>13</v>
      </c>
      <c r="Y17" s="25">
        <v>62</v>
      </c>
      <c r="Z17" s="28">
        <v>0.73799999999999999</v>
      </c>
      <c r="AA17" s="24"/>
      <c r="AB17" s="18"/>
      <c r="AC17" s="18" t="s">
        <v>76</v>
      </c>
      <c r="AD17" s="18"/>
      <c r="AE17" s="18" t="s">
        <v>76</v>
      </c>
      <c r="AF17" s="24"/>
      <c r="AG17" s="76" t="s">
        <v>122</v>
      </c>
      <c r="AH17" s="76" t="s">
        <v>123</v>
      </c>
      <c r="AI17" s="76" t="s">
        <v>124</v>
      </c>
      <c r="AJ17" s="76"/>
      <c r="AK17" s="24"/>
      <c r="AL17" s="25"/>
      <c r="AM17" s="76"/>
      <c r="AN17" s="113"/>
      <c r="AO17" s="27"/>
      <c r="AP17" s="29"/>
      <c r="AQ17" s="25">
        <v>1</v>
      </c>
      <c r="AR17" s="39"/>
    </row>
    <row r="18" spans="1:45" s="4" customFormat="1" ht="15" customHeight="1" x14ac:dyDescent="0.25">
      <c r="A18" s="1"/>
      <c r="B18" s="16" t="s">
        <v>7</v>
      </c>
      <c r="C18" s="17"/>
      <c r="D18" s="15"/>
      <c r="E18" s="18">
        <v>256</v>
      </c>
      <c r="F18" s="18">
        <v>15</v>
      </c>
      <c r="G18" s="18">
        <v>45</v>
      </c>
      <c r="H18" s="18">
        <v>175</v>
      </c>
      <c r="I18" s="18">
        <v>862</v>
      </c>
      <c r="J18" s="18">
        <v>519</v>
      </c>
      <c r="K18" s="18">
        <v>171</v>
      </c>
      <c r="L18" s="18">
        <v>112</v>
      </c>
      <c r="M18" s="18">
        <v>60</v>
      </c>
      <c r="N18" s="33">
        <v>0.57839898736150031</v>
      </c>
      <c r="O18" s="78"/>
      <c r="P18" s="66" t="s">
        <v>47</v>
      </c>
      <c r="Q18" s="66" t="s">
        <v>47</v>
      </c>
      <c r="R18" s="66" t="s">
        <v>47</v>
      </c>
      <c r="S18" s="66" t="s">
        <v>47</v>
      </c>
      <c r="T18" s="30"/>
      <c r="U18" s="18">
        <v>64</v>
      </c>
      <c r="V18" s="18">
        <v>1</v>
      </c>
      <c r="W18" s="18">
        <v>8</v>
      </c>
      <c r="X18" s="18">
        <v>46</v>
      </c>
      <c r="Y18" s="18">
        <v>219</v>
      </c>
      <c r="Z18" s="33">
        <v>0.57799999999999996</v>
      </c>
      <c r="AA18" s="78"/>
      <c r="AB18" s="66" t="s">
        <v>47</v>
      </c>
      <c r="AC18" s="66" t="s">
        <v>47</v>
      </c>
      <c r="AD18" s="66" t="s">
        <v>47</v>
      </c>
      <c r="AE18" s="66" t="s">
        <v>47</v>
      </c>
      <c r="AF18" s="24"/>
      <c r="AG18" s="66" t="s">
        <v>132</v>
      </c>
      <c r="AH18" s="66" t="s">
        <v>125</v>
      </c>
      <c r="AI18" s="66" t="s">
        <v>65</v>
      </c>
      <c r="AJ18" s="66" t="s">
        <v>140</v>
      </c>
      <c r="AK18" s="24"/>
      <c r="AL18" s="18">
        <v>0</v>
      </c>
      <c r="AM18" s="18">
        <v>0</v>
      </c>
      <c r="AN18" s="18">
        <v>1</v>
      </c>
      <c r="AO18" s="18">
        <v>1</v>
      </c>
      <c r="AP18" s="18">
        <v>0</v>
      </c>
      <c r="AQ18" s="18">
        <v>1</v>
      </c>
      <c r="AR18" s="39"/>
    </row>
    <row r="19" spans="1:45" s="4" customFormat="1" ht="15" customHeight="1" x14ac:dyDescent="0.25">
      <c r="A19" s="1"/>
      <c r="B19" s="16" t="s">
        <v>153</v>
      </c>
      <c r="C19" s="17"/>
      <c r="D19" s="15"/>
      <c r="E19" s="17"/>
      <c r="F19" s="14"/>
      <c r="G19" s="14"/>
      <c r="H19" s="14"/>
      <c r="I19" s="14"/>
      <c r="J19" s="14"/>
      <c r="K19" s="14"/>
      <c r="L19" s="14"/>
      <c r="M19" s="14"/>
      <c r="N19" s="69"/>
      <c r="O19" s="24"/>
      <c r="P19" s="22"/>
      <c r="Q19" s="20"/>
      <c r="R19" s="70"/>
      <c r="S19" s="71"/>
      <c r="T19" s="24"/>
      <c r="U19" s="17"/>
      <c r="V19" s="14"/>
      <c r="W19" s="14"/>
      <c r="X19" s="14" t="s">
        <v>142</v>
      </c>
      <c r="Y19" s="14"/>
      <c r="Z19" s="15"/>
      <c r="AA19" s="24"/>
      <c r="AB19" s="72"/>
      <c r="AC19" s="73"/>
      <c r="AD19" s="70"/>
      <c r="AE19" s="71"/>
      <c r="AF19" s="24"/>
      <c r="AG19" s="74">
        <v>0.66700000000000004</v>
      </c>
      <c r="AH19" s="75">
        <v>0.25</v>
      </c>
      <c r="AI19" s="75">
        <v>0.33300000000000002</v>
      </c>
      <c r="AJ19" s="125">
        <v>1</v>
      </c>
      <c r="AK19" s="24"/>
      <c r="AL19" s="17"/>
      <c r="AM19" s="14"/>
      <c r="AN19" s="14"/>
      <c r="AO19" s="14"/>
      <c r="AP19" s="14"/>
      <c r="AQ19" s="15"/>
      <c r="AR19" s="39"/>
    </row>
    <row r="20" spans="1:45" ht="15" customHeight="1" x14ac:dyDescent="0.25">
      <c r="A20" s="2"/>
      <c r="B20" s="26" t="s">
        <v>2</v>
      </c>
      <c r="C20" s="29"/>
      <c r="D20" s="34">
        <v>637.66666666666663</v>
      </c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5"/>
      <c r="P20" s="24"/>
      <c r="Q20" s="24"/>
      <c r="R20" s="24"/>
      <c r="S20" s="24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24"/>
      <c r="AG20" s="35"/>
      <c r="AH20" s="35"/>
      <c r="AI20" s="35"/>
      <c r="AJ20" s="35"/>
      <c r="AK20" s="24"/>
      <c r="AL20" s="35"/>
      <c r="AM20" s="35"/>
      <c r="AN20" s="35"/>
      <c r="AO20" s="35"/>
      <c r="AP20" s="35"/>
      <c r="AQ20" s="35"/>
      <c r="AR20" s="39"/>
    </row>
    <row r="21" spans="1:45" s="4" customFormat="1" ht="15" customHeight="1" x14ac:dyDescent="0.25">
      <c r="A21" s="2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0"/>
      <c r="P21" s="30"/>
      <c r="Q21" s="30"/>
      <c r="R21" s="30"/>
      <c r="S21" s="30"/>
      <c r="T21" s="30"/>
      <c r="U21" s="35"/>
      <c r="V21" s="38"/>
      <c r="W21" s="35"/>
      <c r="X21" s="35"/>
      <c r="Y21" s="35"/>
      <c r="Z21" s="35"/>
      <c r="AA21" s="35"/>
      <c r="AB21" s="35"/>
      <c r="AC21" s="35"/>
      <c r="AD21" s="35"/>
      <c r="AE21" s="35"/>
      <c r="AF21" s="24"/>
      <c r="AG21" s="35"/>
      <c r="AH21" s="35"/>
      <c r="AI21" s="35"/>
      <c r="AJ21" s="35"/>
      <c r="AK21" s="24"/>
      <c r="AL21" s="35"/>
      <c r="AM21" s="35"/>
      <c r="AN21" s="35"/>
      <c r="AO21" s="35"/>
      <c r="AP21" s="35"/>
      <c r="AQ21" s="35"/>
      <c r="AR21" s="39"/>
    </row>
    <row r="22" spans="1:45" ht="15" customHeight="1" x14ac:dyDescent="0.25">
      <c r="A22" s="2"/>
      <c r="B22" s="22" t="s">
        <v>24</v>
      </c>
      <c r="C22" s="40"/>
      <c r="D22" s="40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35"/>
      <c r="K22" s="18" t="s">
        <v>26</v>
      </c>
      <c r="L22" s="18" t="s">
        <v>27</v>
      </c>
      <c r="M22" s="18" t="s">
        <v>28</v>
      </c>
      <c r="N22" s="18" t="s">
        <v>21</v>
      </c>
      <c r="O22" s="24"/>
      <c r="P22" s="41" t="s">
        <v>29</v>
      </c>
      <c r="Q22" s="12"/>
      <c r="R22" s="12"/>
      <c r="S22" s="12"/>
      <c r="T22" s="42"/>
      <c r="U22" s="42"/>
      <c r="V22" s="42"/>
      <c r="W22" s="42"/>
      <c r="X22" s="42"/>
      <c r="Y22" s="12"/>
      <c r="Z22" s="12"/>
      <c r="AA22" s="12"/>
      <c r="AB22" s="42"/>
      <c r="AC22" s="42"/>
      <c r="AD22" s="12"/>
      <c r="AE22" s="43"/>
      <c r="AF22" s="24"/>
      <c r="AG22" s="41" t="s">
        <v>284</v>
      </c>
      <c r="AH22" s="12"/>
      <c r="AI22" s="12"/>
      <c r="AJ22" s="12"/>
      <c r="AK22" s="12"/>
      <c r="AL22" s="12"/>
      <c r="AM22" s="12"/>
      <c r="AN22" s="12"/>
      <c r="AO22" s="12"/>
      <c r="AP22" s="12"/>
      <c r="AQ22" s="43"/>
      <c r="AR22" s="39"/>
    </row>
    <row r="23" spans="1:45" ht="15" customHeight="1" x14ac:dyDescent="0.25">
      <c r="A23" s="2"/>
      <c r="B23" s="41" t="s">
        <v>12</v>
      </c>
      <c r="C23" s="12"/>
      <c r="D23" s="43"/>
      <c r="E23" s="25">
        <v>256</v>
      </c>
      <c r="F23" s="25">
        <v>15</v>
      </c>
      <c r="G23" s="25">
        <v>45</v>
      </c>
      <c r="H23" s="25">
        <v>175</v>
      </c>
      <c r="I23" s="25">
        <v>862</v>
      </c>
      <c r="J23" s="35"/>
      <c r="K23" s="44">
        <v>0.234375</v>
      </c>
      <c r="L23" s="44">
        <v>0.68359375</v>
      </c>
      <c r="M23" s="44">
        <v>3.3671875</v>
      </c>
      <c r="N23" s="32">
        <v>0.57839898736150031</v>
      </c>
      <c r="O23" s="24"/>
      <c r="P23" s="138" t="s">
        <v>9</v>
      </c>
      <c r="Q23" s="152"/>
      <c r="R23" s="139" t="s">
        <v>90</v>
      </c>
      <c r="S23" s="139"/>
      <c r="T23" s="139"/>
      <c r="U23" s="139"/>
      <c r="V23" s="139"/>
      <c r="W23" s="139"/>
      <c r="X23" s="139"/>
      <c r="Y23" s="153"/>
      <c r="Z23" s="153"/>
      <c r="AA23" s="153" t="s">
        <v>57</v>
      </c>
      <c r="AB23" s="139"/>
      <c r="AC23" s="154" t="s">
        <v>93</v>
      </c>
      <c r="AD23" s="155"/>
      <c r="AE23" s="140"/>
      <c r="AF23" s="24"/>
      <c r="AG23" s="182">
        <v>5117</v>
      </c>
      <c r="AH23" s="169" t="s">
        <v>285</v>
      </c>
      <c r="AI23" s="153"/>
      <c r="AJ23" s="139"/>
      <c r="AK23" s="139"/>
      <c r="AL23" s="139"/>
      <c r="AM23" s="153"/>
      <c r="AN23" s="139"/>
      <c r="AO23" s="139"/>
      <c r="AP23" s="139"/>
      <c r="AQ23" s="140"/>
      <c r="AR23" s="39"/>
    </row>
    <row r="24" spans="1:45" ht="15" customHeight="1" x14ac:dyDescent="0.25">
      <c r="A24" s="2"/>
      <c r="B24" s="45" t="s">
        <v>14</v>
      </c>
      <c r="C24" s="46"/>
      <c r="D24" s="47"/>
      <c r="E24" s="25">
        <v>64</v>
      </c>
      <c r="F24" s="25">
        <v>1</v>
      </c>
      <c r="G24" s="25">
        <v>8</v>
      </c>
      <c r="H24" s="25">
        <v>46</v>
      </c>
      <c r="I24" s="25">
        <v>219</v>
      </c>
      <c r="J24" s="35"/>
      <c r="K24" s="44">
        <v>0.140625</v>
      </c>
      <c r="L24" s="44">
        <v>0.71875</v>
      </c>
      <c r="M24" s="44">
        <v>3.421875</v>
      </c>
      <c r="N24" s="32">
        <v>0.57783641160949872</v>
      </c>
      <c r="O24" s="24"/>
      <c r="P24" s="156" t="s">
        <v>50</v>
      </c>
      <c r="Q24" s="157"/>
      <c r="R24" s="158" t="s">
        <v>90</v>
      </c>
      <c r="S24" s="158"/>
      <c r="T24" s="158"/>
      <c r="U24" s="158"/>
      <c r="V24" s="158"/>
      <c r="W24" s="158"/>
      <c r="X24" s="158"/>
      <c r="Y24" s="159"/>
      <c r="Z24" s="159"/>
      <c r="AA24" s="159" t="s">
        <v>57</v>
      </c>
      <c r="AB24" s="158"/>
      <c r="AC24" s="160" t="s">
        <v>93</v>
      </c>
      <c r="AD24" s="78"/>
      <c r="AE24" s="161"/>
      <c r="AF24" s="24"/>
      <c r="AG24" s="182"/>
      <c r="AH24" s="170"/>
      <c r="AI24" s="159"/>
      <c r="AJ24" s="158"/>
      <c r="AK24" s="158"/>
      <c r="AL24" s="158"/>
      <c r="AM24" s="159"/>
      <c r="AN24" s="158"/>
      <c r="AO24" s="158"/>
      <c r="AP24" s="158"/>
      <c r="AQ24" s="161"/>
      <c r="AR24" s="39"/>
    </row>
    <row r="25" spans="1:45" ht="15" customHeight="1" x14ac:dyDescent="0.25">
      <c r="A25" s="2"/>
      <c r="B25" s="48" t="s">
        <v>15</v>
      </c>
      <c r="C25" s="49"/>
      <c r="D25" s="50"/>
      <c r="E25" s="31">
        <v>14</v>
      </c>
      <c r="F25" s="31">
        <v>1</v>
      </c>
      <c r="G25" s="31">
        <v>1</v>
      </c>
      <c r="H25" s="31">
        <v>14</v>
      </c>
      <c r="I25" s="31">
        <v>43</v>
      </c>
      <c r="J25" s="35"/>
      <c r="K25" s="51">
        <v>0.14285714285714285</v>
      </c>
      <c r="L25" s="51">
        <v>1</v>
      </c>
      <c r="M25" s="51">
        <v>3.0714285714285716</v>
      </c>
      <c r="N25" s="52">
        <v>0.58899999999999997</v>
      </c>
      <c r="O25" s="24"/>
      <c r="P25" s="156" t="s">
        <v>51</v>
      </c>
      <c r="Q25" s="157"/>
      <c r="R25" s="158" t="s">
        <v>91</v>
      </c>
      <c r="S25" s="158"/>
      <c r="T25" s="158"/>
      <c r="U25" s="158"/>
      <c r="V25" s="158"/>
      <c r="W25" s="158"/>
      <c r="X25" s="158"/>
      <c r="Y25" s="159"/>
      <c r="Z25" s="159"/>
      <c r="AA25" s="159" t="s">
        <v>94</v>
      </c>
      <c r="AB25" s="158"/>
      <c r="AC25" s="160" t="s">
        <v>95</v>
      </c>
      <c r="AD25" s="78"/>
      <c r="AE25" s="161"/>
      <c r="AF25" s="24"/>
      <c r="AG25" s="171"/>
      <c r="AH25" s="170"/>
      <c r="AI25" s="159"/>
      <c r="AJ25" s="158"/>
      <c r="AK25" s="158"/>
      <c r="AL25" s="158"/>
      <c r="AM25" s="159"/>
      <c r="AN25" s="158"/>
      <c r="AO25" s="158"/>
      <c r="AP25" s="158"/>
      <c r="AQ25" s="161"/>
      <c r="AR25" s="39"/>
    </row>
    <row r="26" spans="1:45" ht="15" customHeight="1" x14ac:dyDescent="0.25">
      <c r="A26" s="2"/>
      <c r="B26" s="53" t="s">
        <v>25</v>
      </c>
      <c r="C26" s="54"/>
      <c r="D26" s="55"/>
      <c r="E26" s="18">
        <v>334</v>
      </c>
      <c r="F26" s="18">
        <v>17</v>
      </c>
      <c r="G26" s="18">
        <v>54</v>
      </c>
      <c r="H26" s="18">
        <v>235</v>
      </c>
      <c r="I26" s="18">
        <v>1124</v>
      </c>
      <c r="J26" s="35"/>
      <c r="K26" s="56">
        <v>0.21257485029940121</v>
      </c>
      <c r="L26" s="56">
        <v>0.70359281437125754</v>
      </c>
      <c r="M26" s="56">
        <v>3.3652694610778444</v>
      </c>
      <c r="N26" s="33">
        <v>0.57868766792238302</v>
      </c>
      <c r="O26" s="24"/>
      <c r="P26" s="162" t="s">
        <v>10</v>
      </c>
      <c r="Q26" s="163"/>
      <c r="R26" s="164" t="s">
        <v>92</v>
      </c>
      <c r="S26" s="164"/>
      <c r="T26" s="164"/>
      <c r="U26" s="164"/>
      <c r="V26" s="164"/>
      <c r="W26" s="164"/>
      <c r="X26" s="164"/>
      <c r="Y26" s="165"/>
      <c r="Z26" s="165"/>
      <c r="AA26" s="165" t="s">
        <v>96</v>
      </c>
      <c r="AB26" s="164"/>
      <c r="AC26" s="166" t="s">
        <v>97</v>
      </c>
      <c r="AD26" s="167"/>
      <c r="AE26" s="168"/>
      <c r="AF26" s="24"/>
      <c r="AG26" s="172"/>
      <c r="AH26" s="173"/>
      <c r="AI26" s="165"/>
      <c r="AJ26" s="164"/>
      <c r="AK26" s="164"/>
      <c r="AL26" s="164"/>
      <c r="AM26" s="165"/>
      <c r="AN26" s="164"/>
      <c r="AO26" s="164"/>
      <c r="AP26" s="164"/>
      <c r="AQ26" s="168"/>
      <c r="AR26" s="39"/>
    </row>
    <row r="27" spans="1:45" ht="15" customHeight="1" x14ac:dyDescent="0.25">
      <c r="A27" s="2"/>
      <c r="B27" s="37"/>
      <c r="C27" s="37"/>
      <c r="D27" s="37"/>
      <c r="E27" s="37"/>
      <c r="F27" s="37"/>
      <c r="G27" s="37"/>
      <c r="H27" s="37"/>
      <c r="I27" s="37"/>
      <c r="J27" s="35"/>
      <c r="K27" s="37"/>
      <c r="L27" s="37"/>
      <c r="M27" s="37"/>
      <c r="N27" s="36"/>
      <c r="O27" s="24">
        <f>SUM(O24:O26)</f>
        <v>0</v>
      </c>
      <c r="P27" s="35"/>
      <c r="Q27" s="38"/>
      <c r="R27" s="35"/>
      <c r="S27" s="35"/>
      <c r="T27" s="24"/>
      <c r="U27" s="24"/>
      <c r="V27" s="38"/>
      <c r="W27" s="35"/>
      <c r="X27" s="35"/>
      <c r="Y27" s="24"/>
      <c r="Z27" s="24"/>
      <c r="AA27" s="24"/>
      <c r="AB27" s="24"/>
      <c r="AC27" s="24"/>
      <c r="AD27" s="24"/>
      <c r="AE27" s="24"/>
      <c r="AF27" s="24"/>
      <c r="AG27" s="24"/>
      <c r="AH27" s="57"/>
      <c r="AI27" s="35"/>
      <c r="AJ27" s="35"/>
      <c r="AK27" s="24"/>
      <c r="AL27" s="35"/>
      <c r="AM27" s="35"/>
      <c r="AN27" s="35"/>
      <c r="AO27" s="35"/>
      <c r="AP27" s="35"/>
      <c r="AQ27" s="35"/>
      <c r="AR27" s="39"/>
    </row>
    <row r="28" spans="1:45" ht="15" customHeight="1" x14ac:dyDescent="0.2">
      <c r="A28" s="2"/>
      <c r="B28" s="35" t="s">
        <v>60</v>
      </c>
      <c r="C28" s="35"/>
      <c r="D28" s="35" t="s">
        <v>87</v>
      </c>
      <c r="E28" s="35"/>
      <c r="F28" s="35"/>
      <c r="G28" s="35"/>
      <c r="H28" s="35"/>
      <c r="I28" s="35"/>
      <c r="J28" s="35"/>
      <c r="K28" s="35"/>
      <c r="L28" s="35"/>
      <c r="M28" s="35" t="s">
        <v>88</v>
      </c>
      <c r="N28" s="36"/>
      <c r="O28" s="35"/>
      <c r="P28" s="35"/>
      <c r="Q28" s="35"/>
      <c r="R28" s="35"/>
      <c r="S28" s="35"/>
      <c r="T28" s="35"/>
      <c r="U28" s="35"/>
      <c r="V28" s="35" t="s">
        <v>89</v>
      </c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ht="15" customHeight="1" x14ac:dyDescent="0.2">
      <c r="A29" s="2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ht="15" customHeight="1" x14ac:dyDescent="0.2">
      <c r="A30" s="2"/>
      <c r="B30" s="174" t="s">
        <v>154</v>
      </c>
      <c r="C30" s="175"/>
      <c r="D30" s="175"/>
      <c r="E30" s="175"/>
      <c r="F30" s="175" t="s">
        <v>155</v>
      </c>
      <c r="G30" s="175" t="s">
        <v>3</v>
      </c>
      <c r="H30" s="175" t="s">
        <v>5</v>
      </c>
      <c r="I30" s="175" t="s">
        <v>6</v>
      </c>
      <c r="J30" s="175" t="s">
        <v>156</v>
      </c>
      <c r="K30" s="176" t="s">
        <v>16</v>
      </c>
      <c r="L30" s="35"/>
      <c r="M30" s="177" t="s">
        <v>157</v>
      </c>
      <c r="N30" s="178"/>
      <c r="O30" s="178"/>
      <c r="P30" s="175" t="s">
        <v>3</v>
      </c>
      <c r="Q30" s="175" t="s">
        <v>5</v>
      </c>
      <c r="R30" s="175" t="s">
        <v>6</v>
      </c>
      <c r="S30" s="175" t="s">
        <v>156</v>
      </c>
      <c r="T30" s="178"/>
      <c r="U30" s="176" t="s">
        <v>16</v>
      </c>
      <c r="V30" s="35"/>
      <c r="W30" s="177" t="s">
        <v>158</v>
      </c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9"/>
      <c r="AI30" s="177"/>
      <c r="AJ30" s="180"/>
      <c r="AK30" s="180"/>
      <c r="AL30" s="180"/>
      <c r="AM30" s="178"/>
      <c r="AN30" s="178"/>
      <c r="AO30" s="178"/>
      <c r="AP30" s="178"/>
      <c r="AQ30" s="181"/>
      <c r="AR30" s="24"/>
      <c r="AS30" s="24"/>
    </row>
    <row r="31" spans="1:45" ht="15" customHeight="1" x14ac:dyDescent="0.2">
      <c r="A31" s="2"/>
      <c r="B31" s="182">
        <v>2002</v>
      </c>
      <c r="C31" s="78" t="s">
        <v>56</v>
      </c>
      <c r="D31" s="158" t="s">
        <v>83</v>
      </c>
      <c r="E31" s="78"/>
      <c r="F31" s="78">
        <v>17</v>
      </c>
      <c r="G31" s="78">
        <v>1</v>
      </c>
      <c r="H31" s="203">
        <f>PRODUCT((F6+G6)/E6)</f>
        <v>1</v>
      </c>
      <c r="I31" s="183">
        <f>PRODUCT(H6/E6)</f>
        <v>0</v>
      </c>
      <c r="J31" s="183">
        <f>PRODUCT(F6+G6+H6)/E6</f>
        <v>1</v>
      </c>
      <c r="K31" s="184">
        <f>PRODUCT(I6/E6)</f>
        <v>2</v>
      </c>
      <c r="L31" s="38"/>
      <c r="M31" s="171" t="s">
        <v>161</v>
      </c>
      <c r="N31" s="78"/>
      <c r="O31" s="78">
        <v>20</v>
      </c>
      <c r="P31" s="202" t="s">
        <v>186</v>
      </c>
      <c r="Q31" s="202" t="s">
        <v>198</v>
      </c>
      <c r="R31" s="78"/>
      <c r="S31" s="202" t="s">
        <v>221</v>
      </c>
      <c r="T31" s="183"/>
      <c r="U31" s="184" t="s">
        <v>232</v>
      </c>
      <c r="V31" s="38"/>
      <c r="W31" s="171" t="s">
        <v>159</v>
      </c>
      <c r="X31" s="170"/>
      <c r="Y31" s="158"/>
      <c r="Z31" s="158"/>
      <c r="AA31" s="158"/>
      <c r="AB31" s="158"/>
      <c r="AC31" s="158"/>
      <c r="AD31" s="158"/>
      <c r="AE31" s="158"/>
      <c r="AF31" s="158"/>
      <c r="AG31" s="159"/>
      <c r="AH31" s="185"/>
      <c r="AI31" s="171"/>
      <c r="AJ31" s="169"/>
      <c r="AK31" s="158"/>
      <c r="AL31" s="158"/>
      <c r="AM31" s="158"/>
      <c r="AN31" s="158"/>
      <c r="AO31" s="158"/>
      <c r="AP31" s="158"/>
      <c r="AQ31" s="161"/>
      <c r="AR31" s="24"/>
      <c r="AS31" s="24"/>
    </row>
    <row r="32" spans="1:45" ht="15" customHeight="1" x14ac:dyDescent="0.2">
      <c r="A32" s="2"/>
      <c r="B32" s="182">
        <v>2003</v>
      </c>
      <c r="C32" s="78" t="s">
        <v>62</v>
      </c>
      <c r="D32" s="158" t="s">
        <v>83</v>
      </c>
      <c r="E32" s="78"/>
      <c r="F32" s="78">
        <v>18</v>
      </c>
      <c r="G32" s="78">
        <v>26</v>
      </c>
      <c r="H32" s="183">
        <f t="shared" ref="H32:H42" si="0">PRODUCT((F7+G7)/E7)</f>
        <v>0.11538461538461539</v>
      </c>
      <c r="I32" s="183">
        <f t="shared" ref="I32:I42" si="1">PRODUCT(H7/E7)</f>
        <v>0.23076923076923078</v>
      </c>
      <c r="J32" s="183">
        <f t="shared" ref="J32:J42" si="2">PRODUCT(F7+G7+H7)/E7</f>
        <v>0.34615384615384615</v>
      </c>
      <c r="K32" s="184">
        <f t="shared" ref="K32:K42" si="3">PRODUCT(I7/E7)</f>
        <v>0.84615384615384615</v>
      </c>
      <c r="L32" s="38"/>
      <c r="M32" s="171" t="s">
        <v>162</v>
      </c>
      <c r="N32" s="78"/>
      <c r="O32" s="78">
        <v>20</v>
      </c>
      <c r="P32" s="202" t="s">
        <v>187</v>
      </c>
      <c r="Q32" s="202" t="s">
        <v>199</v>
      </c>
      <c r="R32" s="202" t="s">
        <v>210</v>
      </c>
      <c r="S32" s="202" t="s">
        <v>222</v>
      </c>
      <c r="T32" s="183"/>
      <c r="U32" s="184" t="s">
        <v>233</v>
      </c>
      <c r="V32" s="38"/>
      <c r="W32" s="186" t="s">
        <v>160</v>
      </c>
      <c r="X32" s="170"/>
      <c r="Y32" s="170" t="s">
        <v>184</v>
      </c>
      <c r="Z32" s="200"/>
      <c r="AA32" s="200"/>
      <c r="AB32" s="200"/>
      <c r="AC32" s="200"/>
      <c r="AD32" s="200"/>
      <c r="AE32" s="200"/>
      <c r="AF32" s="200"/>
      <c r="AG32" s="201" t="s">
        <v>185</v>
      </c>
      <c r="AH32" s="161"/>
      <c r="AI32" s="170"/>
      <c r="AJ32" s="170"/>
      <c r="AK32" s="158"/>
      <c r="AL32" s="158"/>
      <c r="AM32" s="158"/>
      <c r="AN32" s="158"/>
      <c r="AO32" s="158"/>
      <c r="AP32" s="78"/>
      <c r="AQ32" s="161"/>
      <c r="AR32" s="24"/>
      <c r="AS32" s="24"/>
    </row>
    <row r="33" spans="1:45" ht="15" customHeight="1" x14ac:dyDescent="0.2">
      <c r="A33" s="2"/>
      <c r="B33" s="182">
        <v>2004</v>
      </c>
      <c r="C33" s="78"/>
      <c r="D33" s="158"/>
      <c r="E33" s="78"/>
      <c r="F33" s="78">
        <v>19</v>
      </c>
      <c r="G33" s="78"/>
      <c r="H33" s="183"/>
      <c r="I33" s="183"/>
      <c r="J33" s="183"/>
      <c r="K33" s="184"/>
      <c r="L33" s="38"/>
      <c r="M33" s="171" t="s">
        <v>163</v>
      </c>
      <c r="N33" s="78"/>
      <c r="O33" s="78">
        <v>21</v>
      </c>
      <c r="P33" s="202" t="s">
        <v>188</v>
      </c>
      <c r="Q33" s="202" t="s">
        <v>200</v>
      </c>
      <c r="R33" s="202" t="s">
        <v>211</v>
      </c>
      <c r="S33" s="202" t="s">
        <v>223</v>
      </c>
      <c r="T33" s="183"/>
      <c r="U33" s="184" t="s">
        <v>234</v>
      </c>
      <c r="V33" s="38"/>
      <c r="W33" s="186"/>
      <c r="X33" s="170"/>
      <c r="Y33" s="170"/>
      <c r="Z33" s="158"/>
      <c r="AA33" s="158"/>
      <c r="AB33" s="158"/>
      <c r="AC33" s="170"/>
      <c r="AD33" s="158"/>
      <c r="AE33" s="158"/>
      <c r="AF33" s="158"/>
      <c r="AG33" s="158"/>
      <c r="AH33" s="161"/>
      <c r="AI33" s="170"/>
      <c r="AJ33" s="170"/>
      <c r="AK33" s="158"/>
      <c r="AL33" s="158"/>
      <c r="AM33" s="170"/>
      <c r="AN33" s="158"/>
      <c r="AO33" s="158"/>
      <c r="AP33" s="78"/>
      <c r="AQ33" s="161"/>
      <c r="AR33" s="24"/>
      <c r="AS33" s="24"/>
    </row>
    <row r="34" spans="1:45" ht="15" customHeight="1" x14ac:dyDescent="0.2">
      <c r="A34" s="2"/>
      <c r="B34" s="182">
        <v>2005</v>
      </c>
      <c r="C34" s="78" t="s">
        <v>71</v>
      </c>
      <c r="D34" s="158" t="s">
        <v>83</v>
      </c>
      <c r="E34" s="78"/>
      <c r="F34" s="78">
        <v>20</v>
      </c>
      <c r="G34" s="78">
        <v>24</v>
      </c>
      <c r="H34" s="183">
        <f t="shared" si="0"/>
        <v>0.16666666666666666</v>
      </c>
      <c r="I34" s="183">
        <f t="shared" si="1"/>
        <v>0.625</v>
      </c>
      <c r="J34" s="183">
        <f t="shared" si="2"/>
        <v>0.79166666666666663</v>
      </c>
      <c r="K34" s="184">
        <f t="shared" si="3"/>
        <v>2.25</v>
      </c>
      <c r="L34" s="38"/>
      <c r="M34" s="171" t="s">
        <v>164</v>
      </c>
      <c r="N34" s="78"/>
      <c r="O34" s="78"/>
      <c r="P34" s="202" t="s">
        <v>189</v>
      </c>
      <c r="Q34" s="202" t="s">
        <v>201</v>
      </c>
      <c r="R34" s="202" t="s">
        <v>212</v>
      </c>
      <c r="S34" s="202" t="s">
        <v>224</v>
      </c>
      <c r="T34" s="183"/>
      <c r="U34" s="184" t="s">
        <v>235</v>
      </c>
      <c r="V34" s="38"/>
      <c r="W34" s="186"/>
      <c r="X34" s="170"/>
      <c r="Y34" s="170"/>
      <c r="Z34" s="158"/>
      <c r="AA34" s="158"/>
      <c r="AB34" s="158"/>
      <c r="AC34" s="170"/>
      <c r="AD34" s="158"/>
      <c r="AE34" s="158"/>
      <c r="AF34" s="158"/>
      <c r="AG34" s="158"/>
      <c r="AH34" s="161"/>
      <c r="AI34" s="187"/>
      <c r="AJ34" s="170"/>
      <c r="AK34" s="158"/>
      <c r="AL34" s="158"/>
      <c r="AM34" s="170"/>
      <c r="AN34" s="158"/>
      <c r="AO34" s="158"/>
      <c r="AP34" s="78"/>
      <c r="AQ34" s="161"/>
      <c r="AR34" s="24"/>
      <c r="AS34" s="24"/>
    </row>
    <row r="35" spans="1:45" ht="15" customHeight="1" x14ac:dyDescent="0.2">
      <c r="A35" s="2"/>
      <c r="B35" s="182">
        <v>2006</v>
      </c>
      <c r="C35" s="78" t="s">
        <v>74</v>
      </c>
      <c r="D35" s="158" t="s">
        <v>83</v>
      </c>
      <c r="E35" s="78"/>
      <c r="F35" s="78">
        <v>21</v>
      </c>
      <c r="G35" s="78">
        <v>27</v>
      </c>
      <c r="H35" s="183">
        <f t="shared" si="0"/>
        <v>0.33333333333333331</v>
      </c>
      <c r="I35" s="183">
        <f t="shared" si="1"/>
        <v>0.62962962962962965</v>
      </c>
      <c r="J35" s="183">
        <f t="shared" si="2"/>
        <v>0.96296296296296291</v>
      </c>
      <c r="K35" s="184">
        <f t="shared" si="3"/>
        <v>2.7407407407407409</v>
      </c>
      <c r="L35" s="38"/>
      <c r="M35" s="171" t="s">
        <v>165</v>
      </c>
      <c r="N35" s="78"/>
      <c r="O35" s="78"/>
      <c r="P35" s="202" t="s">
        <v>190</v>
      </c>
      <c r="Q35" s="202" t="s">
        <v>202</v>
      </c>
      <c r="R35" s="202" t="s">
        <v>213</v>
      </c>
      <c r="S35" s="202" t="s">
        <v>225</v>
      </c>
      <c r="T35" s="183"/>
      <c r="U35" s="184" t="s">
        <v>236</v>
      </c>
      <c r="V35" s="38"/>
      <c r="W35" s="186"/>
      <c r="X35" s="170"/>
      <c r="Y35" s="170"/>
      <c r="Z35" s="158"/>
      <c r="AA35" s="158"/>
      <c r="AB35" s="158"/>
      <c r="AC35" s="170"/>
      <c r="AD35" s="158"/>
      <c r="AE35" s="158"/>
      <c r="AF35" s="158"/>
      <c r="AG35" s="158"/>
      <c r="AH35" s="161"/>
      <c r="AI35" s="187"/>
      <c r="AJ35" s="170"/>
      <c r="AK35" s="158"/>
      <c r="AL35" s="158"/>
      <c r="AM35" s="170"/>
      <c r="AN35" s="158"/>
      <c r="AO35" s="158"/>
      <c r="AP35" s="158"/>
      <c r="AQ35" s="161"/>
      <c r="AR35" s="24"/>
      <c r="AS35" s="24"/>
    </row>
    <row r="36" spans="1:45" ht="15" customHeight="1" x14ac:dyDescent="0.2">
      <c r="A36" s="2"/>
      <c r="B36" s="182">
        <v>2007</v>
      </c>
      <c r="C36" s="78" t="s">
        <v>78</v>
      </c>
      <c r="D36" s="158" t="s">
        <v>85</v>
      </c>
      <c r="E36" s="78"/>
      <c r="F36" s="78">
        <v>22</v>
      </c>
      <c r="G36" s="78">
        <v>26</v>
      </c>
      <c r="H36" s="183">
        <f t="shared" si="0"/>
        <v>0.15384615384615385</v>
      </c>
      <c r="I36" s="183">
        <f t="shared" si="1"/>
        <v>0.42307692307692307</v>
      </c>
      <c r="J36" s="183">
        <f t="shared" si="2"/>
        <v>0.57692307692307687</v>
      </c>
      <c r="K36" s="184">
        <f t="shared" si="3"/>
        <v>2.2692307692307692</v>
      </c>
      <c r="L36" s="38"/>
      <c r="M36" s="171" t="s">
        <v>166</v>
      </c>
      <c r="N36" s="78"/>
      <c r="O36" s="78"/>
      <c r="P36" s="202" t="s">
        <v>191</v>
      </c>
      <c r="Q36" s="202" t="s">
        <v>203</v>
      </c>
      <c r="R36" s="202" t="s">
        <v>214</v>
      </c>
      <c r="S36" s="202" t="s">
        <v>226</v>
      </c>
      <c r="T36" s="183"/>
      <c r="U36" s="184" t="s">
        <v>237</v>
      </c>
      <c r="V36" s="38"/>
      <c r="W36" s="186"/>
      <c r="X36" s="170"/>
      <c r="Y36" s="170"/>
      <c r="Z36" s="158"/>
      <c r="AA36" s="158"/>
      <c r="AB36" s="158"/>
      <c r="AC36" s="170"/>
      <c r="AD36" s="158"/>
      <c r="AE36" s="158"/>
      <c r="AF36" s="158"/>
      <c r="AG36" s="158"/>
      <c r="AH36" s="161"/>
      <c r="AI36" s="187"/>
      <c r="AJ36" s="170"/>
      <c r="AK36" s="158"/>
      <c r="AL36" s="158"/>
      <c r="AM36" s="170"/>
      <c r="AN36" s="158"/>
      <c r="AO36" s="158"/>
      <c r="AP36" s="158"/>
      <c r="AQ36" s="161"/>
      <c r="AR36" s="24"/>
      <c r="AS36" s="24"/>
    </row>
    <row r="37" spans="1:45" ht="15" customHeight="1" x14ac:dyDescent="0.2">
      <c r="A37" s="2"/>
      <c r="B37" s="182">
        <v>2008</v>
      </c>
      <c r="C37" s="78" t="s">
        <v>56</v>
      </c>
      <c r="D37" s="158" t="s">
        <v>85</v>
      </c>
      <c r="E37" s="78"/>
      <c r="F37" s="78">
        <v>23</v>
      </c>
      <c r="G37" s="78">
        <v>24</v>
      </c>
      <c r="H37" s="183">
        <f t="shared" si="0"/>
        <v>0.25</v>
      </c>
      <c r="I37" s="183">
        <f t="shared" si="1"/>
        <v>1</v>
      </c>
      <c r="J37" s="183">
        <f t="shared" si="2"/>
        <v>1.25</v>
      </c>
      <c r="K37" s="184">
        <f t="shared" si="3"/>
        <v>4.75</v>
      </c>
      <c r="L37" s="38"/>
      <c r="M37" s="171" t="s">
        <v>167</v>
      </c>
      <c r="N37" s="78"/>
      <c r="O37" s="78"/>
      <c r="P37" s="202" t="s">
        <v>192</v>
      </c>
      <c r="Q37" s="202" t="s">
        <v>204</v>
      </c>
      <c r="R37" s="202" t="s">
        <v>215</v>
      </c>
      <c r="S37" s="202" t="s">
        <v>227</v>
      </c>
      <c r="T37" s="183"/>
      <c r="U37" s="184" t="s">
        <v>238</v>
      </c>
      <c r="V37" s="38"/>
      <c r="W37" s="186"/>
      <c r="X37" s="170"/>
      <c r="Y37" s="170"/>
      <c r="Z37" s="158"/>
      <c r="AA37" s="158"/>
      <c r="AB37" s="158"/>
      <c r="AC37" s="170"/>
      <c r="AD37" s="158"/>
      <c r="AE37" s="158"/>
      <c r="AF37" s="158"/>
      <c r="AG37" s="158"/>
      <c r="AH37" s="161"/>
      <c r="AI37" s="188"/>
      <c r="AJ37" s="158"/>
      <c r="AK37" s="158"/>
      <c r="AL37" s="158"/>
      <c r="AM37" s="170"/>
      <c r="AN37" s="158"/>
      <c r="AO37" s="158"/>
      <c r="AP37" s="158"/>
      <c r="AQ37" s="161"/>
      <c r="AR37" s="24"/>
      <c r="AS37" s="24"/>
    </row>
    <row r="38" spans="1:45" ht="15" customHeight="1" x14ac:dyDescent="0.2">
      <c r="A38" s="2"/>
      <c r="B38" s="182">
        <v>2009</v>
      </c>
      <c r="C38" s="78" t="s">
        <v>62</v>
      </c>
      <c r="D38" s="158" t="s">
        <v>85</v>
      </c>
      <c r="E38" s="78"/>
      <c r="F38" s="78">
        <v>24</v>
      </c>
      <c r="G38" s="78">
        <v>24</v>
      </c>
      <c r="H38" s="183">
        <f t="shared" si="0"/>
        <v>0</v>
      </c>
      <c r="I38" s="183">
        <f t="shared" si="1"/>
        <v>0.875</v>
      </c>
      <c r="J38" s="183">
        <f t="shared" si="2"/>
        <v>0.875</v>
      </c>
      <c r="K38" s="184">
        <f t="shared" si="3"/>
        <v>3.7916666666666665</v>
      </c>
      <c r="L38" s="38"/>
      <c r="M38" s="171" t="s">
        <v>168</v>
      </c>
      <c r="N38" s="78"/>
      <c r="O38" s="78"/>
      <c r="P38" s="202" t="s">
        <v>193</v>
      </c>
      <c r="Q38" s="202" t="s">
        <v>205</v>
      </c>
      <c r="R38" s="202" t="s">
        <v>216</v>
      </c>
      <c r="S38" s="202" t="s">
        <v>228</v>
      </c>
      <c r="T38" s="183"/>
      <c r="U38" s="184" t="s">
        <v>239</v>
      </c>
      <c r="V38" s="38"/>
      <c r="W38" s="186"/>
      <c r="X38" s="170"/>
      <c r="Y38" s="170"/>
      <c r="Z38" s="158"/>
      <c r="AA38" s="158"/>
      <c r="AB38" s="158"/>
      <c r="AC38" s="170"/>
      <c r="AD38" s="158"/>
      <c r="AE38" s="158"/>
      <c r="AF38" s="158"/>
      <c r="AG38" s="158"/>
      <c r="AH38" s="161"/>
      <c r="AI38" s="188"/>
      <c r="AJ38" s="158"/>
      <c r="AK38" s="158"/>
      <c r="AL38" s="158"/>
      <c r="AM38" s="170"/>
      <c r="AN38" s="158"/>
      <c r="AO38" s="158"/>
      <c r="AP38" s="158"/>
      <c r="AQ38" s="161"/>
      <c r="AR38" s="24"/>
      <c r="AS38" s="24"/>
    </row>
    <row r="39" spans="1:45" ht="15" customHeight="1" x14ac:dyDescent="0.2">
      <c r="A39" s="2"/>
      <c r="B39" s="182">
        <v>2010</v>
      </c>
      <c r="C39" s="78" t="s">
        <v>86</v>
      </c>
      <c r="D39" s="158" t="s">
        <v>85</v>
      </c>
      <c r="E39" s="78"/>
      <c r="F39" s="78">
        <v>25</v>
      </c>
      <c r="G39" s="78">
        <v>26</v>
      </c>
      <c r="H39" s="183">
        <f t="shared" si="0"/>
        <v>0.15384615384615385</v>
      </c>
      <c r="I39" s="183">
        <f t="shared" si="1"/>
        <v>0.61538461538461542</v>
      </c>
      <c r="J39" s="183">
        <f t="shared" si="2"/>
        <v>0.76923076923076927</v>
      </c>
      <c r="K39" s="184">
        <f t="shared" si="3"/>
        <v>4.615384615384615</v>
      </c>
      <c r="L39" s="38"/>
      <c r="M39" s="171" t="s">
        <v>169</v>
      </c>
      <c r="N39" s="78"/>
      <c r="O39" s="78"/>
      <c r="P39" s="202" t="s">
        <v>194</v>
      </c>
      <c r="Q39" s="202" t="s">
        <v>206</v>
      </c>
      <c r="R39" s="202" t="s">
        <v>217</v>
      </c>
      <c r="S39" s="202" t="s">
        <v>192</v>
      </c>
      <c r="T39" s="183"/>
      <c r="U39" s="184" t="s">
        <v>240</v>
      </c>
      <c r="V39" s="38"/>
      <c r="W39" s="186"/>
      <c r="X39" s="170"/>
      <c r="Y39" s="170"/>
      <c r="Z39" s="158"/>
      <c r="AA39" s="158"/>
      <c r="AB39" s="158"/>
      <c r="AC39" s="170"/>
      <c r="AD39" s="158"/>
      <c r="AE39" s="158"/>
      <c r="AF39" s="158"/>
      <c r="AG39" s="158"/>
      <c r="AH39" s="161"/>
      <c r="AI39" s="188"/>
      <c r="AJ39" s="158"/>
      <c r="AK39" s="158"/>
      <c r="AL39" s="158"/>
      <c r="AM39" s="170"/>
      <c r="AN39" s="158"/>
      <c r="AO39" s="158"/>
      <c r="AP39" s="158"/>
      <c r="AQ39" s="161"/>
      <c r="AR39" s="24"/>
      <c r="AS39" s="24"/>
    </row>
    <row r="40" spans="1:45" ht="15" customHeight="1" x14ac:dyDescent="0.2">
      <c r="A40" s="2"/>
      <c r="B40" s="182">
        <v>2011</v>
      </c>
      <c r="C40" s="78" t="s">
        <v>86</v>
      </c>
      <c r="D40" s="158" t="s">
        <v>85</v>
      </c>
      <c r="E40" s="78"/>
      <c r="F40" s="78">
        <v>26</v>
      </c>
      <c r="G40" s="78">
        <v>26</v>
      </c>
      <c r="H40" s="183">
        <f t="shared" si="0"/>
        <v>0.53846153846153844</v>
      </c>
      <c r="I40" s="183">
        <f t="shared" si="1"/>
        <v>0.42307692307692307</v>
      </c>
      <c r="J40" s="183">
        <f t="shared" si="2"/>
        <v>0.96153846153846156</v>
      </c>
      <c r="K40" s="184">
        <f t="shared" si="3"/>
        <v>3.2307692307692308</v>
      </c>
      <c r="L40" s="38"/>
      <c r="M40" s="171" t="s">
        <v>170</v>
      </c>
      <c r="N40" s="78"/>
      <c r="O40" s="78"/>
      <c r="P40" s="202" t="s">
        <v>195</v>
      </c>
      <c r="Q40" s="202" t="s">
        <v>207</v>
      </c>
      <c r="R40" s="202" t="s">
        <v>218</v>
      </c>
      <c r="S40" s="202" t="s">
        <v>229</v>
      </c>
      <c r="T40" s="183"/>
      <c r="U40" s="184" t="s">
        <v>241</v>
      </c>
      <c r="V40" s="38"/>
      <c r="W40" s="186"/>
      <c r="X40" s="170"/>
      <c r="Y40" s="170"/>
      <c r="Z40" s="158"/>
      <c r="AA40" s="158"/>
      <c r="AB40" s="158"/>
      <c r="AC40" s="170"/>
      <c r="AD40" s="158"/>
      <c r="AE40" s="158"/>
      <c r="AF40" s="158"/>
      <c r="AG40" s="158"/>
      <c r="AH40" s="161"/>
      <c r="AI40" s="188"/>
      <c r="AJ40" s="158"/>
      <c r="AK40" s="158"/>
      <c r="AL40" s="158"/>
      <c r="AM40" s="170"/>
      <c r="AN40" s="158"/>
      <c r="AO40" s="158"/>
      <c r="AP40" s="158"/>
      <c r="AQ40" s="161"/>
      <c r="AR40" s="24"/>
      <c r="AS40" s="24"/>
    </row>
    <row r="41" spans="1:45" ht="15" customHeight="1" x14ac:dyDescent="0.2">
      <c r="A41" s="2"/>
      <c r="B41" s="182">
        <v>2012</v>
      </c>
      <c r="C41" s="78" t="s">
        <v>74</v>
      </c>
      <c r="D41" s="158" t="s">
        <v>85</v>
      </c>
      <c r="E41" s="78"/>
      <c r="F41" s="78">
        <v>27</v>
      </c>
      <c r="G41" s="78">
        <v>26</v>
      </c>
      <c r="H41" s="183">
        <f t="shared" si="0"/>
        <v>0.30769230769230771</v>
      </c>
      <c r="I41" s="183">
        <f t="shared" si="1"/>
        <v>1</v>
      </c>
      <c r="J41" s="183">
        <f t="shared" si="2"/>
        <v>1.3076923076923077</v>
      </c>
      <c r="K41" s="204">
        <f t="shared" si="3"/>
        <v>4.884615384615385</v>
      </c>
      <c r="L41" s="38"/>
      <c r="M41" s="171" t="s">
        <v>171</v>
      </c>
      <c r="N41" s="78"/>
      <c r="O41" s="78"/>
      <c r="P41" s="202" t="s">
        <v>196</v>
      </c>
      <c r="Q41" s="202" t="s">
        <v>208</v>
      </c>
      <c r="R41" s="202" t="s">
        <v>219</v>
      </c>
      <c r="S41" s="202" t="s">
        <v>230</v>
      </c>
      <c r="T41" s="183"/>
      <c r="U41" s="184" t="s">
        <v>242</v>
      </c>
      <c r="V41" s="38"/>
      <c r="W41" s="186"/>
      <c r="X41" s="170"/>
      <c r="Y41" s="170"/>
      <c r="Z41" s="158"/>
      <c r="AA41" s="158"/>
      <c r="AB41" s="158"/>
      <c r="AC41" s="170"/>
      <c r="AD41" s="158"/>
      <c r="AE41" s="158"/>
      <c r="AF41" s="158"/>
      <c r="AG41" s="158"/>
      <c r="AH41" s="161"/>
      <c r="AI41" s="188"/>
      <c r="AJ41" s="158"/>
      <c r="AK41" s="158"/>
      <c r="AL41" s="158"/>
      <c r="AM41" s="170"/>
      <c r="AN41" s="158"/>
      <c r="AO41" s="158"/>
      <c r="AP41" s="158"/>
      <c r="AQ41" s="161"/>
      <c r="AR41" s="24"/>
      <c r="AS41" s="24"/>
    </row>
    <row r="42" spans="1:45" ht="15" customHeight="1" x14ac:dyDescent="0.2">
      <c r="A42" s="2"/>
      <c r="B42" s="182">
        <v>2013</v>
      </c>
      <c r="C42" s="78" t="s">
        <v>64</v>
      </c>
      <c r="D42" s="158" t="s">
        <v>85</v>
      </c>
      <c r="E42" s="78"/>
      <c r="F42" s="78">
        <v>28</v>
      </c>
      <c r="G42" s="78">
        <v>26</v>
      </c>
      <c r="H42" s="183">
        <f t="shared" si="0"/>
        <v>0.26923076923076922</v>
      </c>
      <c r="I42" s="203">
        <f t="shared" si="1"/>
        <v>1.0769230769230769</v>
      </c>
      <c r="J42" s="203">
        <f t="shared" si="2"/>
        <v>1.3461538461538463</v>
      </c>
      <c r="K42" s="184">
        <f t="shared" si="3"/>
        <v>4.4230769230769234</v>
      </c>
      <c r="L42" s="38"/>
      <c r="M42" s="171" t="s">
        <v>172</v>
      </c>
      <c r="N42" s="78"/>
      <c r="O42" s="78"/>
      <c r="P42" s="6" t="s">
        <v>197</v>
      </c>
      <c r="Q42" s="6" t="s">
        <v>209</v>
      </c>
      <c r="R42" s="6" t="s">
        <v>220</v>
      </c>
      <c r="S42" s="6" t="s">
        <v>231</v>
      </c>
      <c r="T42" s="203"/>
      <c r="U42" s="204" t="s">
        <v>243</v>
      </c>
      <c r="V42" s="38"/>
      <c r="W42" s="186"/>
      <c r="X42" s="170"/>
      <c r="Y42" s="170"/>
      <c r="Z42" s="158"/>
      <c r="AA42" s="158"/>
      <c r="AB42" s="158"/>
      <c r="AC42" s="170"/>
      <c r="AD42" s="158"/>
      <c r="AE42" s="158"/>
      <c r="AF42" s="158"/>
      <c r="AG42" s="158"/>
      <c r="AH42" s="161"/>
      <c r="AI42" s="188"/>
      <c r="AJ42" s="158"/>
      <c r="AK42" s="158"/>
      <c r="AL42" s="158"/>
      <c r="AM42" s="170"/>
      <c r="AN42" s="158"/>
      <c r="AO42" s="158"/>
      <c r="AP42" s="158"/>
      <c r="AQ42" s="161"/>
      <c r="AR42" s="24"/>
      <c r="AS42" s="24"/>
    </row>
    <row r="43" spans="1:45" ht="15" customHeight="1" x14ac:dyDescent="0.2">
      <c r="A43" s="2"/>
      <c r="B43" s="162"/>
      <c r="C43" s="164"/>
      <c r="D43" s="164"/>
      <c r="E43" s="164"/>
      <c r="F43" s="164"/>
      <c r="G43" s="164"/>
      <c r="H43" s="189"/>
      <c r="I43" s="189"/>
      <c r="J43" s="189"/>
      <c r="K43" s="190"/>
      <c r="L43" s="38"/>
      <c r="M43" s="162"/>
      <c r="N43" s="164"/>
      <c r="O43" s="164"/>
      <c r="P43" s="164"/>
      <c r="Q43" s="164"/>
      <c r="R43" s="164"/>
      <c r="S43" s="164"/>
      <c r="T43" s="164"/>
      <c r="U43" s="190"/>
      <c r="V43" s="38"/>
      <c r="W43" s="162"/>
      <c r="X43" s="164"/>
      <c r="Y43" s="164"/>
      <c r="Z43" s="164"/>
      <c r="AA43" s="164"/>
      <c r="AB43" s="164"/>
      <c r="AC43" s="164"/>
      <c r="AD43" s="164"/>
      <c r="AE43" s="164"/>
      <c r="AF43" s="189"/>
      <c r="AG43" s="189"/>
      <c r="AH43" s="191"/>
      <c r="AI43" s="164"/>
      <c r="AJ43" s="164"/>
      <c r="AK43" s="164"/>
      <c r="AL43" s="164"/>
      <c r="AM43" s="164"/>
      <c r="AN43" s="164"/>
      <c r="AO43" s="164"/>
      <c r="AP43" s="164"/>
      <c r="AQ43" s="168"/>
      <c r="AR43" s="24"/>
      <c r="AS43" s="24"/>
    </row>
    <row r="44" spans="1:45" ht="15" customHeight="1" x14ac:dyDescent="0.2">
      <c r="A44" s="2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192"/>
      <c r="AG44" s="193"/>
      <c r="AH44" s="192"/>
      <c r="AI44" s="35"/>
      <c r="AJ44" s="35"/>
      <c r="AK44" s="35"/>
      <c r="AL44" s="35"/>
      <c r="AM44" s="35"/>
      <c r="AN44" s="35"/>
      <c r="AO44" s="35"/>
      <c r="AP44" s="35"/>
      <c r="AQ44" s="35"/>
      <c r="AR44" s="24"/>
      <c r="AS44" s="24"/>
    </row>
    <row r="45" spans="1:45" ht="15" customHeight="1" x14ac:dyDescent="0.2">
      <c r="A45" s="2"/>
      <c r="B45" s="174" t="s">
        <v>173</v>
      </c>
      <c r="C45" s="175"/>
      <c r="D45" s="175"/>
      <c r="E45" s="175"/>
      <c r="F45" s="175" t="s">
        <v>155</v>
      </c>
      <c r="G45" s="175" t="s">
        <v>3</v>
      </c>
      <c r="H45" s="175" t="s">
        <v>5</v>
      </c>
      <c r="I45" s="175" t="s">
        <v>6</v>
      </c>
      <c r="J45" s="175" t="s">
        <v>156</v>
      </c>
      <c r="K45" s="176" t="s">
        <v>16</v>
      </c>
      <c r="L45" s="35"/>
      <c r="M45" s="177" t="s">
        <v>157</v>
      </c>
      <c r="N45" s="178"/>
      <c r="O45" s="178"/>
      <c r="P45" s="175" t="s">
        <v>3</v>
      </c>
      <c r="Q45" s="175" t="s">
        <v>5</v>
      </c>
      <c r="R45" s="175" t="s">
        <v>6</v>
      </c>
      <c r="S45" s="175" t="s">
        <v>156</v>
      </c>
      <c r="T45" s="178"/>
      <c r="U45" s="176" t="s">
        <v>16</v>
      </c>
      <c r="V45" s="35"/>
      <c r="W45" s="177" t="s">
        <v>174</v>
      </c>
      <c r="X45" s="178"/>
      <c r="Y45" s="178"/>
      <c r="Z45" s="178"/>
      <c r="AA45" s="178"/>
      <c r="AB45" s="178"/>
      <c r="AC45" s="178"/>
      <c r="AD45" s="178"/>
      <c r="AE45" s="178"/>
      <c r="AF45" s="194"/>
      <c r="AG45" s="194"/>
      <c r="AH45" s="195"/>
      <c r="AI45" s="196"/>
      <c r="AJ45" s="180"/>
      <c r="AK45" s="180"/>
      <c r="AL45" s="180"/>
      <c r="AM45" s="178"/>
      <c r="AN45" s="178"/>
      <c r="AO45" s="178"/>
      <c r="AP45" s="178"/>
      <c r="AQ45" s="181"/>
      <c r="AR45" s="24"/>
      <c r="AS45" s="24"/>
    </row>
    <row r="46" spans="1:45" ht="15" customHeight="1" x14ac:dyDescent="0.2">
      <c r="A46" s="2"/>
      <c r="B46" s="182">
        <v>2005</v>
      </c>
      <c r="C46" s="78" t="s">
        <v>71</v>
      </c>
      <c r="D46" s="158" t="s">
        <v>83</v>
      </c>
      <c r="E46" s="78"/>
      <c r="F46" s="78">
        <v>20</v>
      </c>
      <c r="G46" s="78">
        <v>14</v>
      </c>
      <c r="H46" s="183">
        <f>PRODUCT((V9+W9)/U9)</f>
        <v>7.1428571428571425E-2</v>
      </c>
      <c r="I46" s="183">
        <f>PRODUCT(X9/U9)</f>
        <v>0.42857142857142855</v>
      </c>
      <c r="J46" s="183">
        <f>PRODUCT(V9+W9+X9)/U9</f>
        <v>0.5</v>
      </c>
      <c r="K46" s="184">
        <f>PRODUCT(Y9/U9)</f>
        <v>1.2142857142857142</v>
      </c>
      <c r="L46" s="38"/>
      <c r="M46" s="171" t="s">
        <v>175</v>
      </c>
      <c r="N46" s="78"/>
      <c r="O46" s="78">
        <v>20</v>
      </c>
      <c r="P46" s="78" t="s">
        <v>244</v>
      </c>
      <c r="Q46" s="78" t="s">
        <v>253</v>
      </c>
      <c r="R46" s="78" t="s">
        <v>262</v>
      </c>
      <c r="S46" s="78" t="s">
        <v>270</v>
      </c>
      <c r="T46" s="197"/>
      <c r="U46" s="184" t="s">
        <v>216</v>
      </c>
      <c r="V46" s="38"/>
      <c r="W46" s="182"/>
      <c r="X46" s="170"/>
      <c r="Y46" s="170"/>
      <c r="Z46" s="158"/>
      <c r="AA46" s="158"/>
      <c r="AB46" s="158"/>
      <c r="AC46" s="158"/>
      <c r="AD46" s="158"/>
      <c r="AE46" s="158"/>
      <c r="AF46" s="198"/>
      <c r="AG46" s="197"/>
      <c r="AH46" s="184"/>
      <c r="AI46" s="169"/>
      <c r="AJ46" s="169"/>
      <c r="AK46" s="158"/>
      <c r="AL46" s="158"/>
      <c r="AM46" s="158"/>
      <c r="AN46" s="158"/>
      <c r="AO46" s="158"/>
      <c r="AP46" s="158"/>
      <c r="AQ46" s="161"/>
      <c r="AR46" s="24"/>
      <c r="AS46" s="24"/>
    </row>
    <row r="47" spans="1:45" ht="15" customHeight="1" x14ac:dyDescent="0.2">
      <c r="A47" s="2"/>
      <c r="B47" s="182">
        <v>2006</v>
      </c>
      <c r="C47" s="78" t="s">
        <v>74</v>
      </c>
      <c r="D47" s="158" t="s">
        <v>83</v>
      </c>
      <c r="E47" s="78"/>
      <c r="F47" s="78">
        <v>21</v>
      </c>
      <c r="G47" s="78">
        <v>11</v>
      </c>
      <c r="H47" s="183">
        <f t="shared" ref="H47:H54" si="4">PRODUCT((V10+W10)/U10)</f>
        <v>0</v>
      </c>
      <c r="I47" s="183">
        <f t="shared" ref="I47:I54" si="5">PRODUCT(X10/U10)</f>
        <v>0.45454545454545453</v>
      </c>
      <c r="J47" s="183">
        <f t="shared" ref="J47:J54" si="6">PRODUCT(V10+W10+X10)/U10</f>
        <v>0.45454545454545453</v>
      </c>
      <c r="K47" s="184">
        <f t="shared" ref="K47:K54" si="7">PRODUCT(Y10/U10)</f>
        <v>2.2727272727272729</v>
      </c>
      <c r="L47" s="38"/>
      <c r="M47" s="171" t="s">
        <v>176</v>
      </c>
      <c r="N47" s="78"/>
      <c r="O47" s="78">
        <v>20</v>
      </c>
      <c r="P47" s="78" t="s">
        <v>245</v>
      </c>
      <c r="Q47" s="78" t="s">
        <v>254</v>
      </c>
      <c r="R47" s="78" t="s">
        <v>263</v>
      </c>
      <c r="S47" s="78" t="s">
        <v>271</v>
      </c>
      <c r="T47" s="197"/>
      <c r="U47" s="184" t="s">
        <v>240</v>
      </c>
      <c r="V47" s="38"/>
      <c r="W47" s="182"/>
      <c r="X47" s="170"/>
      <c r="Y47" s="170"/>
      <c r="Z47" s="158"/>
      <c r="AA47" s="158"/>
      <c r="AB47" s="158"/>
      <c r="AC47" s="158"/>
      <c r="AD47" s="158"/>
      <c r="AE47" s="158"/>
      <c r="AF47" s="198"/>
      <c r="AG47" s="197"/>
      <c r="AH47" s="184"/>
      <c r="AI47" s="158"/>
      <c r="AJ47" s="158"/>
      <c r="AK47" s="158"/>
      <c r="AL47" s="158"/>
      <c r="AM47" s="158"/>
      <c r="AN47" s="158"/>
      <c r="AO47" s="158"/>
      <c r="AP47" s="158"/>
      <c r="AQ47" s="161"/>
      <c r="AR47" s="24"/>
      <c r="AS47" s="24"/>
    </row>
    <row r="48" spans="1:45" ht="15" customHeight="1" x14ac:dyDescent="0.2">
      <c r="A48" s="2"/>
      <c r="B48" s="182">
        <v>2007</v>
      </c>
      <c r="C48" s="78" t="s">
        <v>78</v>
      </c>
      <c r="D48" s="158" t="s">
        <v>85</v>
      </c>
      <c r="E48" s="78"/>
      <c r="F48" s="78">
        <v>22</v>
      </c>
      <c r="G48" s="78">
        <v>10</v>
      </c>
      <c r="H48" s="203">
        <f t="shared" si="4"/>
        <v>0.5</v>
      </c>
      <c r="I48" s="183">
        <f t="shared" si="5"/>
        <v>0.9</v>
      </c>
      <c r="J48" s="203">
        <f t="shared" si="6"/>
        <v>1.4</v>
      </c>
      <c r="K48" s="184">
        <f t="shared" si="7"/>
        <v>2.9</v>
      </c>
      <c r="L48" s="38"/>
      <c r="M48" s="171" t="s">
        <v>177</v>
      </c>
      <c r="N48" s="78"/>
      <c r="O48" s="78">
        <v>21</v>
      </c>
      <c r="P48" s="78" t="s">
        <v>246</v>
      </c>
      <c r="Q48" s="78" t="s">
        <v>255</v>
      </c>
      <c r="R48" s="78" t="s">
        <v>264</v>
      </c>
      <c r="S48" s="78" t="s">
        <v>272</v>
      </c>
      <c r="T48" s="197"/>
      <c r="U48" s="184" t="s">
        <v>278</v>
      </c>
      <c r="V48" s="38"/>
      <c r="W48" s="182"/>
      <c r="X48" s="170"/>
      <c r="Y48" s="170"/>
      <c r="Z48" s="158"/>
      <c r="AA48" s="158"/>
      <c r="AB48" s="158"/>
      <c r="AC48" s="158"/>
      <c r="AD48" s="158"/>
      <c r="AE48" s="158"/>
      <c r="AF48" s="198"/>
      <c r="AG48" s="197"/>
      <c r="AH48" s="184"/>
      <c r="AI48" s="158"/>
      <c r="AJ48" s="158"/>
      <c r="AK48" s="158"/>
      <c r="AL48" s="158"/>
      <c r="AM48" s="170"/>
      <c r="AN48" s="158"/>
      <c r="AO48" s="158"/>
      <c r="AP48" s="158"/>
      <c r="AQ48" s="161"/>
      <c r="AR48" s="24"/>
      <c r="AS48" s="24"/>
    </row>
    <row r="49" spans="1:45" ht="15" customHeight="1" x14ac:dyDescent="0.2">
      <c r="A49" s="2"/>
      <c r="B49" s="182">
        <v>2008</v>
      </c>
      <c r="C49" s="78" t="s">
        <v>56</v>
      </c>
      <c r="D49" s="158" t="s">
        <v>85</v>
      </c>
      <c r="E49" s="78"/>
      <c r="F49" s="78">
        <v>23</v>
      </c>
      <c r="G49" s="78">
        <v>7</v>
      </c>
      <c r="H49" s="183">
        <f t="shared" si="4"/>
        <v>0</v>
      </c>
      <c r="I49" s="183">
        <f t="shared" si="5"/>
        <v>0.7142857142857143</v>
      </c>
      <c r="J49" s="183">
        <f t="shared" si="6"/>
        <v>0.7142857142857143</v>
      </c>
      <c r="K49" s="184">
        <f t="shared" si="7"/>
        <v>4</v>
      </c>
      <c r="L49" s="38"/>
      <c r="M49" s="171" t="s">
        <v>178</v>
      </c>
      <c r="N49" s="78"/>
      <c r="O49" s="78"/>
      <c r="P49" s="78" t="s">
        <v>247</v>
      </c>
      <c r="Q49" s="78" t="s">
        <v>256</v>
      </c>
      <c r="R49" s="78" t="s">
        <v>265</v>
      </c>
      <c r="S49" s="78" t="s">
        <v>273</v>
      </c>
      <c r="T49" s="197"/>
      <c r="U49" s="184" t="s">
        <v>275</v>
      </c>
      <c r="V49" s="38"/>
      <c r="W49" s="182"/>
      <c r="X49" s="170"/>
      <c r="Y49" s="170"/>
      <c r="Z49" s="158"/>
      <c r="AA49" s="158"/>
      <c r="AB49" s="158"/>
      <c r="AC49" s="158"/>
      <c r="AD49" s="158"/>
      <c r="AE49" s="158"/>
      <c r="AF49" s="198"/>
      <c r="AG49" s="197"/>
      <c r="AH49" s="184"/>
      <c r="AI49" s="158"/>
      <c r="AJ49" s="158"/>
      <c r="AK49" s="158"/>
      <c r="AL49" s="158"/>
      <c r="AM49" s="170"/>
      <c r="AN49" s="158"/>
      <c r="AO49" s="158"/>
      <c r="AP49" s="158"/>
      <c r="AQ49" s="161"/>
      <c r="AR49" s="24"/>
      <c r="AS49" s="24"/>
    </row>
    <row r="50" spans="1:45" ht="15" customHeight="1" x14ac:dyDescent="0.2">
      <c r="A50" s="2"/>
      <c r="B50" s="182">
        <v>2009</v>
      </c>
      <c r="C50" s="78" t="s">
        <v>62</v>
      </c>
      <c r="D50" s="158" t="s">
        <v>85</v>
      </c>
      <c r="E50" s="78"/>
      <c r="F50" s="78">
        <v>24</v>
      </c>
      <c r="G50" s="78"/>
      <c r="H50" s="183"/>
      <c r="I50" s="183"/>
      <c r="J50" s="183"/>
      <c r="K50" s="184"/>
      <c r="L50" s="38"/>
      <c r="M50" s="171" t="s">
        <v>179</v>
      </c>
      <c r="N50" s="78"/>
      <c r="O50" s="78"/>
      <c r="P50" s="78" t="s">
        <v>248</v>
      </c>
      <c r="Q50" s="78" t="s">
        <v>257</v>
      </c>
      <c r="R50" s="78" t="s">
        <v>266</v>
      </c>
      <c r="S50" s="78" t="s">
        <v>274</v>
      </c>
      <c r="T50" s="197"/>
      <c r="U50" s="184" t="s">
        <v>279</v>
      </c>
      <c r="V50" s="38"/>
      <c r="W50" s="182"/>
      <c r="X50" s="170"/>
      <c r="Y50" s="170"/>
      <c r="Z50" s="158"/>
      <c r="AA50" s="158"/>
      <c r="AB50" s="158"/>
      <c r="AC50" s="158"/>
      <c r="AD50" s="158"/>
      <c r="AE50" s="158"/>
      <c r="AF50" s="198"/>
      <c r="AG50" s="197"/>
      <c r="AH50" s="184"/>
      <c r="AI50" s="158"/>
      <c r="AJ50" s="158"/>
      <c r="AK50" s="158"/>
      <c r="AL50" s="158"/>
      <c r="AM50" s="170"/>
      <c r="AN50" s="158"/>
      <c r="AO50" s="158"/>
      <c r="AP50" s="158"/>
      <c r="AQ50" s="161"/>
      <c r="AR50" s="24"/>
      <c r="AS50" s="24"/>
    </row>
    <row r="51" spans="1:45" ht="15" customHeight="1" x14ac:dyDescent="0.2">
      <c r="A51" s="2"/>
      <c r="B51" s="182">
        <v>2010</v>
      </c>
      <c r="C51" s="78" t="s">
        <v>86</v>
      </c>
      <c r="D51" s="158" t="s">
        <v>85</v>
      </c>
      <c r="E51" s="78"/>
      <c r="F51" s="78">
        <v>25</v>
      </c>
      <c r="G51" s="78"/>
      <c r="H51" s="183"/>
      <c r="I51" s="183"/>
      <c r="J51" s="183"/>
      <c r="K51" s="184"/>
      <c r="L51" s="38"/>
      <c r="M51" s="171" t="s">
        <v>180</v>
      </c>
      <c r="N51" s="78"/>
      <c r="O51" s="78"/>
      <c r="P51" s="78" t="s">
        <v>249</v>
      </c>
      <c r="Q51" s="78" t="s">
        <v>258</v>
      </c>
      <c r="R51" s="78" t="s">
        <v>267</v>
      </c>
      <c r="S51" s="78" t="s">
        <v>275</v>
      </c>
      <c r="T51" s="197"/>
      <c r="U51" s="184" t="s">
        <v>280</v>
      </c>
      <c r="V51" s="38"/>
      <c r="W51" s="182"/>
      <c r="X51" s="170"/>
      <c r="Y51" s="170"/>
      <c r="Z51" s="158"/>
      <c r="AA51" s="158"/>
      <c r="AB51" s="158"/>
      <c r="AC51" s="158"/>
      <c r="AD51" s="158"/>
      <c r="AE51" s="158"/>
      <c r="AF51" s="198"/>
      <c r="AG51" s="197"/>
      <c r="AH51" s="184"/>
      <c r="AI51" s="158"/>
      <c r="AJ51" s="158"/>
      <c r="AK51" s="158"/>
      <c r="AL51" s="158"/>
      <c r="AM51" s="170"/>
      <c r="AN51" s="158"/>
      <c r="AO51" s="158"/>
      <c r="AP51" s="158"/>
      <c r="AQ51" s="161"/>
      <c r="AR51" s="24"/>
      <c r="AS51" s="24"/>
    </row>
    <row r="52" spans="1:45" ht="15" customHeight="1" x14ac:dyDescent="0.2">
      <c r="A52" s="2"/>
      <c r="B52" s="182">
        <v>2011</v>
      </c>
      <c r="C52" s="78" t="s">
        <v>86</v>
      </c>
      <c r="D52" s="158" t="s">
        <v>85</v>
      </c>
      <c r="E52" s="78"/>
      <c r="F52" s="78">
        <v>26</v>
      </c>
      <c r="G52" s="78"/>
      <c r="H52" s="183"/>
      <c r="I52" s="183"/>
      <c r="J52" s="183"/>
      <c r="K52" s="184"/>
      <c r="L52" s="38"/>
      <c r="M52" s="171" t="s">
        <v>181</v>
      </c>
      <c r="N52" s="78"/>
      <c r="O52" s="78"/>
      <c r="P52" s="78" t="s">
        <v>250</v>
      </c>
      <c r="Q52" s="78" t="s">
        <v>259</v>
      </c>
      <c r="R52" s="78" t="s">
        <v>268</v>
      </c>
      <c r="S52" s="78" t="s">
        <v>272</v>
      </c>
      <c r="T52" s="197"/>
      <c r="U52" s="184" t="s">
        <v>281</v>
      </c>
      <c r="V52" s="38"/>
      <c r="W52" s="182"/>
      <c r="X52" s="170"/>
      <c r="Y52" s="170"/>
      <c r="Z52" s="158"/>
      <c r="AA52" s="158"/>
      <c r="AB52" s="158"/>
      <c r="AC52" s="158"/>
      <c r="AD52" s="158"/>
      <c r="AE52" s="158"/>
      <c r="AF52" s="198"/>
      <c r="AG52" s="197"/>
      <c r="AH52" s="184"/>
      <c r="AI52" s="158"/>
      <c r="AJ52" s="158"/>
      <c r="AK52" s="158"/>
      <c r="AL52" s="158"/>
      <c r="AM52" s="170"/>
      <c r="AN52" s="158"/>
      <c r="AO52" s="158"/>
      <c r="AP52" s="158"/>
      <c r="AQ52" s="161"/>
      <c r="AR52" s="24"/>
      <c r="AS52" s="24"/>
    </row>
    <row r="53" spans="1:45" ht="15" customHeight="1" x14ac:dyDescent="0.2">
      <c r="A53" s="2"/>
      <c r="B53" s="182">
        <v>2012</v>
      </c>
      <c r="C53" s="78" t="s">
        <v>74</v>
      </c>
      <c r="D53" s="158" t="s">
        <v>85</v>
      </c>
      <c r="E53" s="78"/>
      <c r="F53" s="78">
        <v>27</v>
      </c>
      <c r="G53" s="78">
        <v>12</v>
      </c>
      <c r="H53" s="183">
        <f t="shared" si="4"/>
        <v>0.25</v>
      </c>
      <c r="I53" s="183">
        <f t="shared" si="5"/>
        <v>0.66666666666666663</v>
      </c>
      <c r="J53" s="183">
        <f t="shared" si="6"/>
        <v>0.91666666666666663</v>
      </c>
      <c r="K53" s="184">
        <f t="shared" si="7"/>
        <v>4.833333333333333</v>
      </c>
      <c r="L53" s="38"/>
      <c r="M53" s="171" t="s">
        <v>182</v>
      </c>
      <c r="N53" s="78"/>
      <c r="O53" s="78"/>
      <c r="P53" s="78" t="s">
        <v>251</v>
      </c>
      <c r="Q53" s="205" t="s">
        <v>260</v>
      </c>
      <c r="R53" s="78" t="s">
        <v>252</v>
      </c>
      <c r="S53" s="78" t="s">
        <v>276</v>
      </c>
      <c r="T53" s="197"/>
      <c r="U53" s="184" t="s">
        <v>282</v>
      </c>
      <c r="V53" s="38"/>
      <c r="W53" s="182"/>
      <c r="X53" s="170"/>
      <c r="Y53" s="170"/>
      <c r="Z53" s="158"/>
      <c r="AA53" s="158"/>
      <c r="AB53" s="158"/>
      <c r="AC53" s="158"/>
      <c r="AD53" s="158"/>
      <c r="AE53" s="158"/>
      <c r="AF53" s="198"/>
      <c r="AG53" s="197"/>
      <c r="AH53" s="184"/>
      <c r="AI53" s="158"/>
      <c r="AJ53" s="158"/>
      <c r="AK53" s="158"/>
      <c r="AL53" s="158"/>
      <c r="AM53" s="170"/>
      <c r="AN53" s="158"/>
      <c r="AO53" s="158"/>
      <c r="AP53" s="158"/>
      <c r="AQ53" s="161"/>
      <c r="AR53" s="24"/>
      <c r="AS53" s="24"/>
    </row>
    <row r="54" spans="1:45" ht="15" customHeight="1" x14ac:dyDescent="0.2">
      <c r="A54" s="2"/>
      <c r="B54" s="182">
        <v>2013</v>
      </c>
      <c r="C54" s="78" t="s">
        <v>64</v>
      </c>
      <c r="D54" s="158" t="s">
        <v>85</v>
      </c>
      <c r="E54" s="78"/>
      <c r="F54" s="78">
        <v>28</v>
      </c>
      <c r="G54" s="199">
        <v>10</v>
      </c>
      <c r="H54" s="183">
        <f t="shared" si="4"/>
        <v>0</v>
      </c>
      <c r="I54" s="203">
        <f t="shared" si="5"/>
        <v>1.3</v>
      </c>
      <c r="J54" s="183">
        <f t="shared" si="6"/>
        <v>1.3</v>
      </c>
      <c r="K54" s="204">
        <f t="shared" si="7"/>
        <v>6.2</v>
      </c>
      <c r="L54" s="38"/>
      <c r="M54" s="171" t="s">
        <v>183</v>
      </c>
      <c r="N54" s="78"/>
      <c r="O54" s="78"/>
      <c r="P54" s="205" t="s">
        <v>252</v>
      </c>
      <c r="Q54" s="78" t="s">
        <v>261</v>
      </c>
      <c r="R54" s="205" t="s">
        <v>269</v>
      </c>
      <c r="S54" s="205" t="s">
        <v>277</v>
      </c>
      <c r="T54" s="206"/>
      <c r="U54" s="204" t="s">
        <v>283</v>
      </c>
      <c r="V54" s="38"/>
      <c r="W54" s="182"/>
      <c r="X54" s="170"/>
      <c r="Y54" s="170"/>
      <c r="Z54" s="158"/>
      <c r="AA54" s="158"/>
      <c r="AB54" s="158"/>
      <c r="AC54" s="158"/>
      <c r="AD54" s="158"/>
      <c r="AE54" s="158"/>
      <c r="AF54" s="198"/>
      <c r="AG54" s="197"/>
      <c r="AH54" s="184"/>
      <c r="AI54" s="158"/>
      <c r="AJ54" s="158"/>
      <c r="AK54" s="158"/>
      <c r="AL54" s="158"/>
      <c r="AM54" s="170"/>
      <c r="AN54" s="158"/>
      <c r="AO54" s="158"/>
      <c r="AP54" s="158"/>
      <c r="AQ54" s="161"/>
      <c r="AR54" s="24"/>
      <c r="AS54" s="24"/>
    </row>
    <row r="55" spans="1:45" s="9" customFormat="1" ht="15" customHeight="1" x14ac:dyDescent="0.25">
      <c r="A55" s="23"/>
      <c r="B55" s="162"/>
      <c r="C55" s="164"/>
      <c r="D55" s="164"/>
      <c r="E55" s="164"/>
      <c r="F55" s="164"/>
      <c r="G55" s="164"/>
      <c r="H55" s="189"/>
      <c r="I55" s="189"/>
      <c r="J55" s="189"/>
      <c r="K55" s="190"/>
      <c r="L55" s="38"/>
      <c r="M55" s="162"/>
      <c r="N55" s="164"/>
      <c r="O55" s="164"/>
      <c r="P55" s="164"/>
      <c r="Q55" s="164"/>
      <c r="R55" s="164"/>
      <c r="S55" s="164"/>
      <c r="T55" s="164"/>
      <c r="U55" s="190"/>
      <c r="V55" s="38"/>
      <c r="W55" s="162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8"/>
      <c r="AI55" s="164"/>
      <c r="AJ55" s="164"/>
      <c r="AK55" s="164"/>
      <c r="AL55" s="164"/>
      <c r="AM55" s="164"/>
      <c r="AN55" s="164"/>
      <c r="AO55" s="164"/>
      <c r="AP55" s="164"/>
      <c r="AQ55" s="168"/>
      <c r="AR55" s="39"/>
      <c r="AS55" s="39"/>
    </row>
    <row r="56" spans="1:45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8"/>
      <c r="AG56" s="35"/>
      <c r="AH56" s="35"/>
      <c r="AI56" s="35"/>
      <c r="AJ56" s="35"/>
      <c r="AK56" s="35"/>
      <c r="AL56" s="24"/>
      <c r="AM56" s="24"/>
      <c r="AN56" s="24"/>
      <c r="AO56" s="35"/>
      <c r="AP56" s="35"/>
      <c r="AQ56" s="35"/>
      <c r="AR56" s="39"/>
      <c r="AS56" s="39"/>
    </row>
    <row r="57" spans="1:45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8"/>
      <c r="AG57" s="35"/>
      <c r="AH57" s="35"/>
      <c r="AI57" s="35"/>
      <c r="AJ57" s="35"/>
      <c r="AK57" s="35"/>
      <c r="AL57" s="24"/>
      <c r="AM57" s="24"/>
      <c r="AN57" s="24"/>
      <c r="AO57" s="35"/>
      <c r="AP57" s="35"/>
      <c r="AQ57" s="35"/>
      <c r="AR57" s="39"/>
      <c r="AS57" s="3"/>
    </row>
    <row r="58" spans="1:45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8"/>
      <c r="AG58" s="35"/>
      <c r="AH58" s="35"/>
      <c r="AI58" s="35"/>
      <c r="AJ58" s="35"/>
      <c r="AK58" s="35"/>
      <c r="AL58" s="24"/>
      <c r="AM58" s="24"/>
      <c r="AN58" s="24"/>
      <c r="AO58" s="35"/>
      <c r="AP58" s="35"/>
      <c r="AQ58" s="35"/>
      <c r="AR58" s="39"/>
      <c r="AS58" s="3"/>
    </row>
    <row r="59" spans="1:45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8"/>
      <c r="AG59" s="35"/>
      <c r="AH59" s="35"/>
      <c r="AI59" s="35"/>
      <c r="AJ59" s="35"/>
      <c r="AK59" s="35"/>
      <c r="AL59" s="24"/>
      <c r="AM59" s="24"/>
      <c r="AN59" s="24"/>
      <c r="AO59" s="35"/>
      <c r="AP59" s="35"/>
      <c r="AQ59" s="35"/>
      <c r="AR59" s="39"/>
      <c r="AS59" s="3"/>
    </row>
    <row r="60" spans="1:45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8"/>
      <c r="AG60" s="35"/>
      <c r="AH60" s="35"/>
      <c r="AI60" s="35"/>
      <c r="AJ60" s="35"/>
      <c r="AK60" s="35"/>
      <c r="AL60" s="24"/>
      <c r="AM60" s="24"/>
      <c r="AN60" s="24"/>
      <c r="AO60" s="35"/>
      <c r="AP60" s="35"/>
      <c r="AQ60" s="35"/>
      <c r="AR60" s="39"/>
      <c r="AS60" s="3"/>
    </row>
    <row r="61" spans="1:45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8"/>
      <c r="AG61" s="35"/>
      <c r="AH61" s="35"/>
      <c r="AI61" s="35"/>
      <c r="AJ61" s="35"/>
      <c r="AK61" s="35"/>
      <c r="AL61" s="24"/>
      <c r="AM61" s="24"/>
      <c r="AN61" s="24"/>
      <c r="AO61" s="35"/>
      <c r="AP61" s="35"/>
      <c r="AQ61" s="35"/>
      <c r="AR61" s="39"/>
      <c r="AS61" s="3"/>
    </row>
    <row r="62" spans="1:45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8"/>
      <c r="AG62" s="35"/>
      <c r="AH62" s="35"/>
      <c r="AI62" s="35"/>
      <c r="AJ62" s="35"/>
      <c r="AK62" s="35"/>
      <c r="AL62" s="24"/>
      <c r="AM62" s="24"/>
      <c r="AN62" s="24"/>
      <c r="AO62" s="35"/>
      <c r="AP62" s="35"/>
      <c r="AQ62" s="35"/>
      <c r="AR62" s="39"/>
      <c r="AS62" s="3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8"/>
      <c r="AG63" s="35"/>
      <c r="AH63" s="35"/>
      <c r="AI63" s="35"/>
      <c r="AJ63" s="35"/>
      <c r="AK63" s="35"/>
      <c r="AL63" s="24"/>
      <c r="AM63" s="24"/>
      <c r="AN63" s="24"/>
      <c r="AO63" s="35"/>
      <c r="AP63" s="35"/>
      <c r="AQ63" s="35"/>
      <c r="AR63" s="39"/>
      <c r="AS63" s="3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8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8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"/>
    </row>
    <row r="66" spans="1:45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8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8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8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8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8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8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8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8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8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8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8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8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8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8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8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8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8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39"/>
      <c r="AS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39"/>
      <c r="AS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39"/>
      <c r="AS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5"/>
      <c r="AH141" s="35"/>
      <c r="AI141" s="35"/>
      <c r="AJ141" s="35"/>
      <c r="AK141" s="35"/>
      <c r="AL141" s="24"/>
      <c r="AM141" s="24"/>
      <c r="AN141" s="24"/>
      <c r="AO141" s="35"/>
      <c r="AP141" s="35"/>
      <c r="AQ141" s="35"/>
      <c r="AR141" s="39"/>
      <c r="AS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39"/>
      <c r="AS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39"/>
      <c r="AS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39"/>
      <c r="AS144" s="3"/>
    </row>
    <row r="145" spans="1:45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5"/>
      <c r="AH145" s="35"/>
      <c r="AI145" s="35"/>
      <c r="AJ145" s="35"/>
      <c r="AK145" s="35"/>
      <c r="AL145" s="24"/>
      <c r="AM145" s="24"/>
      <c r="AN145" s="24"/>
      <c r="AO145" s="35"/>
      <c r="AP145" s="35"/>
      <c r="AQ145" s="35"/>
      <c r="AR145" s="39"/>
      <c r="AS145" s="3"/>
    </row>
    <row r="146" spans="1:45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5"/>
      <c r="AH146" s="35"/>
      <c r="AI146" s="35"/>
      <c r="AJ146" s="35"/>
      <c r="AK146" s="35"/>
      <c r="AL146" s="24"/>
      <c r="AM146" s="24"/>
      <c r="AN146" s="24"/>
      <c r="AO146" s="35"/>
      <c r="AP146" s="35"/>
      <c r="AQ146" s="35"/>
      <c r="AR146" s="39"/>
      <c r="AS146" s="3"/>
    </row>
    <row r="147" spans="1:45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5"/>
      <c r="AH147" s="35"/>
      <c r="AI147" s="35"/>
      <c r="AJ147" s="35"/>
      <c r="AK147" s="35"/>
      <c r="AL147" s="24"/>
      <c r="AM147" s="24"/>
      <c r="AN147" s="24"/>
      <c r="AO147" s="35"/>
      <c r="AP147" s="35"/>
      <c r="AQ147" s="35"/>
      <c r="AR147" s="39"/>
      <c r="AS147" s="3"/>
    </row>
    <row r="148" spans="1:45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5"/>
      <c r="AH148" s="35"/>
      <c r="AI148" s="35"/>
      <c r="AJ148" s="35"/>
      <c r="AK148" s="35"/>
      <c r="AL148" s="24"/>
      <c r="AM148" s="24"/>
      <c r="AN148" s="24"/>
      <c r="AO148" s="35"/>
      <c r="AP148" s="35"/>
      <c r="AQ148" s="35"/>
      <c r="AR148" s="39"/>
      <c r="AS148" s="3"/>
    </row>
    <row r="149" spans="1:45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5"/>
      <c r="AH149" s="35"/>
      <c r="AI149" s="35"/>
      <c r="AJ149" s="35"/>
      <c r="AK149" s="35"/>
      <c r="AL149" s="24"/>
      <c r="AM149" s="24"/>
      <c r="AN149" s="24"/>
      <c r="AO149" s="35"/>
      <c r="AP149" s="35"/>
      <c r="AQ149" s="35"/>
      <c r="AR149" s="39"/>
      <c r="AS149" s="3"/>
    </row>
    <row r="150" spans="1:45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5"/>
      <c r="AH150" s="35"/>
      <c r="AI150" s="35"/>
      <c r="AJ150" s="35"/>
      <c r="AK150" s="35"/>
      <c r="AL150" s="24"/>
      <c r="AM150" s="24"/>
      <c r="AN150" s="24"/>
      <c r="AO150" s="35"/>
      <c r="AP150" s="35"/>
      <c r="AQ150" s="35"/>
      <c r="AR150" s="39"/>
      <c r="AS150" s="3"/>
    </row>
    <row r="151" spans="1:45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5"/>
      <c r="AH151" s="35"/>
      <c r="AI151" s="35"/>
      <c r="AJ151" s="35"/>
      <c r="AK151" s="35"/>
      <c r="AL151" s="24"/>
      <c r="AM151" s="24"/>
      <c r="AN151" s="24"/>
      <c r="AO151" s="35"/>
      <c r="AP151" s="35"/>
      <c r="AQ151" s="35"/>
      <c r="AR151" s="39"/>
      <c r="AS151" s="3"/>
    </row>
    <row r="152" spans="1:45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5"/>
      <c r="AH152" s="35"/>
      <c r="AI152" s="35"/>
      <c r="AJ152" s="35"/>
      <c r="AK152" s="35"/>
      <c r="AL152" s="24"/>
      <c r="AM152" s="24"/>
      <c r="AN152" s="24"/>
      <c r="AO152" s="35"/>
      <c r="AP152" s="35"/>
      <c r="AQ152" s="35"/>
      <c r="AR152" s="39"/>
      <c r="AS152" s="3"/>
    </row>
    <row r="153" spans="1:45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5"/>
      <c r="AH153" s="35"/>
      <c r="AI153" s="35"/>
      <c r="AJ153" s="35"/>
      <c r="AK153" s="35"/>
      <c r="AL153" s="24"/>
      <c r="AM153" s="24"/>
      <c r="AN153" s="24"/>
      <c r="AO153" s="35"/>
      <c r="AP153" s="35"/>
      <c r="AQ153" s="35"/>
      <c r="AR153" s="39"/>
      <c r="AS153" s="3"/>
    </row>
    <row r="154" spans="1:45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5"/>
      <c r="AH154" s="35"/>
      <c r="AI154" s="35"/>
      <c r="AJ154" s="35"/>
      <c r="AK154" s="35"/>
      <c r="AL154" s="24"/>
      <c r="AM154" s="24"/>
      <c r="AN154" s="24"/>
      <c r="AO154" s="35"/>
      <c r="AP154" s="35"/>
      <c r="AQ154" s="35"/>
      <c r="AR154" s="39"/>
      <c r="AS154" s="3"/>
    </row>
    <row r="155" spans="1:45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5"/>
      <c r="AH155" s="35"/>
      <c r="AI155" s="35"/>
      <c r="AJ155" s="35"/>
      <c r="AK155" s="35"/>
      <c r="AL155" s="24"/>
      <c r="AM155" s="24"/>
      <c r="AN155" s="24"/>
      <c r="AO155" s="35"/>
      <c r="AP155" s="35"/>
      <c r="AQ155" s="35"/>
      <c r="AR155" s="39"/>
      <c r="AS155" s="3"/>
    </row>
    <row r="156" spans="1:45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5"/>
      <c r="AH156" s="35"/>
      <c r="AI156" s="35"/>
      <c r="AJ156" s="35"/>
      <c r="AK156" s="35"/>
      <c r="AL156" s="24"/>
      <c r="AM156" s="24"/>
      <c r="AN156" s="24"/>
      <c r="AO156" s="35"/>
      <c r="AP156" s="35"/>
      <c r="AQ156" s="35"/>
      <c r="AR156" s="39"/>
      <c r="AS156" s="3"/>
    </row>
    <row r="157" spans="1:45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5"/>
      <c r="AH157" s="35"/>
      <c r="AI157" s="35"/>
      <c r="AJ157" s="35"/>
      <c r="AK157" s="35"/>
      <c r="AL157" s="24"/>
      <c r="AM157" s="24"/>
      <c r="AN157" s="24"/>
      <c r="AO157" s="35"/>
      <c r="AP157" s="35"/>
      <c r="AQ157" s="35"/>
      <c r="AR157" s="39"/>
      <c r="AS157" s="3"/>
    </row>
    <row r="158" spans="1:45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5"/>
      <c r="AH158" s="35"/>
      <c r="AI158" s="35"/>
      <c r="AJ158" s="35"/>
      <c r="AK158" s="35"/>
      <c r="AL158" s="24"/>
      <c r="AM158" s="24"/>
      <c r="AN158" s="24"/>
      <c r="AO158" s="35"/>
      <c r="AP158" s="35"/>
      <c r="AQ158" s="35"/>
      <c r="AR158" s="39"/>
      <c r="AS158" s="3"/>
    </row>
    <row r="159" spans="1:45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5"/>
      <c r="AH159" s="35"/>
      <c r="AI159" s="35"/>
      <c r="AJ159" s="35"/>
      <c r="AK159" s="35"/>
      <c r="AL159" s="24"/>
      <c r="AM159" s="24"/>
      <c r="AN159" s="24"/>
      <c r="AO159" s="35"/>
      <c r="AP159" s="35"/>
      <c r="AQ159" s="35"/>
      <c r="AR159" s="39"/>
      <c r="AS159" s="3"/>
    </row>
    <row r="160" spans="1:45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8"/>
      <c r="AG160" s="35"/>
      <c r="AH160" s="35"/>
      <c r="AI160" s="35"/>
      <c r="AJ160" s="35"/>
      <c r="AK160" s="35"/>
      <c r="AL160" s="24"/>
      <c r="AM160" s="24"/>
      <c r="AN160" s="24"/>
      <c r="AO160" s="35"/>
      <c r="AP160" s="35"/>
      <c r="AQ160" s="35"/>
      <c r="AR160" s="39"/>
      <c r="AS160" s="3"/>
    </row>
    <row r="161" spans="1:45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8"/>
      <c r="AG161" s="35"/>
      <c r="AH161" s="35"/>
      <c r="AI161" s="35"/>
      <c r="AJ161" s="35"/>
      <c r="AK161" s="35"/>
      <c r="AL161" s="24"/>
      <c r="AM161" s="24"/>
      <c r="AN161" s="24"/>
      <c r="AO161" s="35"/>
      <c r="AP161" s="35"/>
      <c r="AQ161" s="35"/>
      <c r="AR161" s="39"/>
      <c r="AS161" s="3"/>
    </row>
    <row r="162" spans="1:45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5"/>
      <c r="AH162" s="35"/>
      <c r="AI162" s="35"/>
      <c r="AJ162" s="35"/>
      <c r="AK162" s="35"/>
      <c r="AL162" s="24"/>
      <c r="AM162" s="24"/>
      <c r="AN162" s="24"/>
      <c r="AO162" s="35"/>
      <c r="AP162" s="35"/>
      <c r="AQ162" s="35"/>
      <c r="AR162" s="39"/>
      <c r="AS162" s="3"/>
    </row>
    <row r="163" spans="1:45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5"/>
      <c r="AH163" s="35"/>
      <c r="AI163" s="35"/>
      <c r="AJ163" s="35"/>
      <c r="AK163" s="35"/>
      <c r="AL163" s="24"/>
      <c r="AM163" s="24"/>
      <c r="AN163" s="24"/>
      <c r="AO163" s="35"/>
      <c r="AP163" s="35"/>
      <c r="AQ163" s="35"/>
      <c r="AR163" s="39"/>
      <c r="AS163" s="3"/>
    </row>
    <row r="164" spans="1:45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5"/>
      <c r="AH164" s="35"/>
      <c r="AI164" s="35"/>
      <c r="AJ164" s="35"/>
      <c r="AK164" s="35"/>
      <c r="AL164" s="24"/>
      <c r="AM164" s="24"/>
      <c r="AN164" s="24"/>
      <c r="AO164" s="35"/>
      <c r="AP164" s="35"/>
      <c r="AQ164" s="35"/>
      <c r="AR164" s="39"/>
      <c r="AS164" s="3"/>
    </row>
    <row r="165" spans="1:45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5"/>
      <c r="AH165" s="35"/>
      <c r="AI165" s="35"/>
      <c r="AJ165" s="35"/>
      <c r="AK165" s="35"/>
      <c r="AL165" s="24"/>
      <c r="AM165" s="24"/>
      <c r="AN165" s="24"/>
      <c r="AO165" s="35"/>
      <c r="AP165" s="35"/>
      <c r="AQ165" s="35"/>
      <c r="AR165" s="39"/>
      <c r="AS165" s="3"/>
    </row>
    <row r="166" spans="1:45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5"/>
      <c r="AH166" s="35"/>
      <c r="AI166" s="35"/>
      <c r="AJ166" s="35"/>
      <c r="AK166" s="35"/>
      <c r="AL166" s="24"/>
      <c r="AM166" s="24"/>
      <c r="AN166" s="24"/>
      <c r="AO166" s="35"/>
      <c r="AP166" s="35"/>
      <c r="AQ166" s="35"/>
      <c r="AR166" s="39"/>
      <c r="AS166" s="3"/>
    </row>
    <row r="167" spans="1:45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5"/>
      <c r="AH167" s="35"/>
      <c r="AI167" s="35"/>
      <c r="AJ167" s="35"/>
      <c r="AK167" s="35"/>
      <c r="AL167" s="24"/>
      <c r="AM167" s="24"/>
      <c r="AN167" s="24"/>
      <c r="AO167" s="35"/>
      <c r="AP167" s="35"/>
      <c r="AQ167" s="35"/>
      <c r="AR167" s="39"/>
      <c r="AS167" s="3"/>
    </row>
    <row r="168" spans="1:45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5"/>
      <c r="AH168" s="35"/>
      <c r="AI168" s="35"/>
      <c r="AJ168" s="35"/>
      <c r="AK168" s="35"/>
      <c r="AL168" s="24"/>
      <c r="AM168" s="24"/>
      <c r="AN168" s="24"/>
      <c r="AO168" s="35"/>
      <c r="AP168" s="35"/>
      <c r="AQ168" s="35"/>
      <c r="AR168" s="39"/>
      <c r="AS168" s="3"/>
    </row>
    <row r="169" spans="1:45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8"/>
      <c r="AG169" s="35"/>
      <c r="AH169" s="35"/>
      <c r="AI169" s="35"/>
      <c r="AJ169" s="35"/>
      <c r="AK169" s="35"/>
      <c r="AL169" s="24"/>
      <c r="AM169" s="24"/>
      <c r="AN169" s="24"/>
      <c r="AO169" s="35"/>
      <c r="AP169" s="35"/>
      <c r="AQ169" s="35"/>
      <c r="AR169" s="39"/>
      <c r="AS169" s="3"/>
    </row>
    <row r="170" spans="1:45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8"/>
      <c r="AG170" s="35"/>
      <c r="AH170" s="35"/>
      <c r="AI170" s="35"/>
      <c r="AJ170" s="35"/>
      <c r="AK170" s="35"/>
      <c r="AL170" s="24"/>
      <c r="AM170" s="24"/>
      <c r="AN170" s="24"/>
      <c r="AO170" s="35"/>
      <c r="AP170" s="35"/>
      <c r="AQ170" s="35"/>
      <c r="AR170" s="39"/>
      <c r="AS170" s="3"/>
    </row>
    <row r="171" spans="1:45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8"/>
      <c r="AG171" s="35"/>
      <c r="AH171" s="35"/>
      <c r="AI171" s="35"/>
      <c r="AJ171" s="35"/>
      <c r="AK171" s="35"/>
      <c r="AL171" s="24"/>
      <c r="AM171" s="24"/>
      <c r="AN171" s="24"/>
      <c r="AO171" s="35"/>
      <c r="AP171" s="35"/>
      <c r="AQ171" s="35"/>
      <c r="AR171" s="39"/>
      <c r="AS171" s="3"/>
    </row>
    <row r="172" spans="1:45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8"/>
      <c r="AG172" s="35"/>
      <c r="AH172" s="35"/>
      <c r="AI172" s="35"/>
      <c r="AJ172" s="35"/>
      <c r="AK172" s="35"/>
      <c r="AL172" s="24"/>
      <c r="AM172" s="24"/>
      <c r="AN172" s="24"/>
      <c r="AO172" s="35"/>
      <c r="AP172" s="35"/>
      <c r="AQ172" s="35"/>
      <c r="AR172" s="39"/>
      <c r="AS172" s="3"/>
    </row>
    <row r="173" spans="1:45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8"/>
      <c r="AG173" s="35"/>
      <c r="AH173" s="35"/>
      <c r="AI173" s="35"/>
      <c r="AJ173" s="35"/>
      <c r="AK173" s="35"/>
      <c r="AL173" s="24"/>
      <c r="AM173" s="24"/>
      <c r="AN173" s="24"/>
      <c r="AO173" s="35"/>
      <c r="AP173" s="35"/>
      <c r="AQ173" s="35"/>
      <c r="AR173" s="39"/>
      <c r="AS173" s="3"/>
    </row>
    <row r="174" spans="1:45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8"/>
      <c r="AG174" s="35"/>
      <c r="AH174" s="35"/>
      <c r="AI174" s="35"/>
      <c r="AJ174" s="35"/>
      <c r="AK174" s="35"/>
      <c r="AL174" s="24"/>
      <c r="AM174" s="24"/>
      <c r="AN174" s="24"/>
      <c r="AO174" s="35"/>
      <c r="AP174" s="35"/>
      <c r="AQ174" s="35"/>
      <c r="AR174" s="39"/>
      <c r="AS174" s="3"/>
    </row>
    <row r="175" spans="1:45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8"/>
      <c r="AG175" s="35"/>
      <c r="AH175" s="35"/>
      <c r="AI175" s="35"/>
      <c r="AJ175" s="35"/>
      <c r="AK175" s="35"/>
      <c r="AL175" s="24"/>
      <c r="AM175" s="24"/>
      <c r="AN175" s="24"/>
      <c r="AO175" s="35"/>
      <c r="AP175" s="35"/>
      <c r="AQ175" s="35"/>
      <c r="AR175" s="39"/>
      <c r="AS175" s="3"/>
    </row>
    <row r="176" spans="1:45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8"/>
      <c r="AG176" s="35"/>
      <c r="AH176" s="35"/>
      <c r="AI176" s="35"/>
      <c r="AJ176" s="35"/>
      <c r="AK176" s="35"/>
      <c r="AL176" s="24"/>
      <c r="AM176" s="24"/>
      <c r="AN176" s="24"/>
      <c r="AO176" s="35"/>
      <c r="AP176" s="35"/>
      <c r="AQ176" s="35"/>
      <c r="AR176" s="39"/>
      <c r="AS176" s="3"/>
    </row>
    <row r="177" spans="1:45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8"/>
      <c r="AG177" s="35"/>
      <c r="AH177" s="35"/>
      <c r="AI177" s="35"/>
      <c r="AJ177" s="35"/>
      <c r="AK177" s="35"/>
      <c r="AL177" s="24"/>
      <c r="AM177" s="24"/>
      <c r="AN177" s="24"/>
      <c r="AO177" s="35"/>
      <c r="AP177" s="35"/>
      <c r="AQ177" s="35"/>
      <c r="AR177" s="39"/>
      <c r="AS177" s="3"/>
    </row>
    <row r="178" spans="1:45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8"/>
      <c r="AG178" s="35"/>
      <c r="AH178" s="35"/>
      <c r="AI178" s="35"/>
      <c r="AJ178" s="35"/>
      <c r="AK178" s="35"/>
      <c r="AL178" s="24"/>
      <c r="AM178" s="24"/>
      <c r="AN178" s="24"/>
      <c r="AO178" s="35"/>
      <c r="AP178" s="35"/>
      <c r="AQ178" s="35"/>
      <c r="AR178" s="39"/>
      <c r="AS178" s="3"/>
    </row>
    <row r="179" spans="1:45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8"/>
      <c r="AG179" s="35"/>
      <c r="AH179" s="35"/>
      <c r="AI179" s="35"/>
      <c r="AJ179" s="35"/>
      <c r="AK179" s="35"/>
      <c r="AL179" s="24"/>
      <c r="AM179" s="24"/>
      <c r="AN179" s="24"/>
      <c r="AO179" s="35"/>
      <c r="AP179" s="35"/>
      <c r="AQ179" s="35"/>
      <c r="AR179" s="39"/>
      <c r="AS179" s="3"/>
    </row>
    <row r="180" spans="1:45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8"/>
      <c r="AG180" s="35"/>
      <c r="AH180" s="35"/>
      <c r="AI180" s="35"/>
      <c r="AJ180" s="35"/>
      <c r="AK180" s="35"/>
      <c r="AL180" s="24"/>
      <c r="AM180" s="24"/>
      <c r="AN180" s="24"/>
      <c r="AO180" s="35"/>
      <c r="AP180" s="35"/>
      <c r="AQ180" s="35"/>
      <c r="AR180" s="39"/>
      <c r="AS180" s="3"/>
    </row>
    <row r="181" spans="1:45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8"/>
      <c r="AG181" s="35"/>
      <c r="AH181" s="35"/>
      <c r="AI181" s="35"/>
      <c r="AJ181" s="35"/>
      <c r="AK181" s="35"/>
      <c r="AL181" s="24"/>
      <c r="AM181" s="24"/>
      <c r="AN181" s="24"/>
      <c r="AO181" s="35"/>
      <c r="AP181" s="35"/>
      <c r="AQ181" s="35"/>
      <c r="AR181" s="39"/>
      <c r="AS181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81</v>
      </c>
      <c r="C1" s="6"/>
      <c r="D1" s="81"/>
      <c r="E1" s="91" t="s">
        <v>82</v>
      </c>
      <c r="F1" s="126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26"/>
      <c r="AB1" s="126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27" t="s">
        <v>143</v>
      </c>
      <c r="C2" s="62"/>
      <c r="D2" s="128"/>
      <c r="E2" s="13" t="s">
        <v>12</v>
      </c>
      <c r="F2" s="14"/>
      <c r="G2" s="14"/>
      <c r="H2" s="14"/>
      <c r="I2" s="20"/>
      <c r="J2" s="15"/>
      <c r="K2" s="82"/>
      <c r="L2" s="22" t="s">
        <v>144</v>
      </c>
      <c r="M2" s="14"/>
      <c r="N2" s="14"/>
      <c r="O2" s="21"/>
      <c r="P2" s="19"/>
      <c r="Q2" s="22" t="s">
        <v>145</v>
      </c>
      <c r="R2" s="14"/>
      <c r="S2" s="14"/>
      <c r="T2" s="14"/>
      <c r="U2" s="20"/>
      <c r="V2" s="21"/>
      <c r="W2" s="19"/>
      <c r="X2" s="117" t="s">
        <v>146</v>
      </c>
      <c r="Y2" s="118"/>
      <c r="Z2" s="129"/>
      <c r="AA2" s="13" t="s">
        <v>12</v>
      </c>
      <c r="AB2" s="14"/>
      <c r="AC2" s="14"/>
      <c r="AD2" s="14"/>
      <c r="AE2" s="20"/>
      <c r="AF2" s="15"/>
      <c r="AG2" s="82"/>
      <c r="AH2" s="22" t="s">
        <v>147</v>
      </c>
      <c r="AI2" s="14"/>
      <c r="AJ2" s="14"/>
      <c r="AK2" s="21"/>
      <c r="AL2" s="19"/>
      <c r="AM2" s="22" t="s">
        <v>145</v>
      </c>
      <c r="AN2" s="14"/>
      <c r="AO2" s="14"/>
      <c r="AP2" s="14"/>
      <c r="AQ2" s="20"/>
      <c r="AR2" s="21"/>
      <c r="AS2" s="130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0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0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0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131"/>
      <c r="W4" s="30"/>
      <c r="X4" s="25">
        <v>2001</v>
      </c>
      <c r="Y4" s="25" t="s">
        <v>56</v>
      </c>
      <c r="Z4" s="26" t="s">
        <v>152</v>
      </c>
      <c r="AA4" s="25">
        <v>8</v>
      </c>
      <c r="AB4" s="25">
        <v>1</v>
      </c>
      <c r="AC4" s="25">
        <v>6</v>
      </c>
      <c r="AD4" s="25">
        <v>1</v>
      </c>
      <c r="AE4" s="25">
        <v>18</v>
      </c>
      <c r="AF4" s="32">
        <v>0.4864</v>
      </c>
      <c r="AG4" s="112">
        <v>37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2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66"/>
      <c r="M5" s="18"/>
      <c r="N5" s="18"/>
      <c r="O5" s="18"/>
      <c r="P5" s="24"/>
      <c r="Q5" s="25"/>
      <c r="R5" s="25"/>
      <c r="S5" s="27"/>
      <c r="T5" s="25"/>
      <c r="U5" s="25"/>
      <c r="V5" s="131"/>
      <c r="W5" s="30"/>
      <c r="X5" s="25">
        <v>2002</v>
      </c>
      <c r="Y5" s="25" t="s">
        <v>71</v>
      </c>
      <c r="Z5" s="26" t="s">
        <v>152</v>
      </c>
      <c r="AA5" s="25">
        <v>17</v>
      </c>
      <c r="AB5" s="25">
        <v>1</v>
      </c>
      <c r="AC5" s="25">
        <v>10</v>
      </c>
      <c r="AD5" s="25">
        <v>13</v>
      </c>
      <c r="AE5" s="25">
        <v>47</v>
      </c>
      <c r="AF5" s="32">
        <v>0.44330000000000003</v>
      </c>
      <c r="AG5" s="112">
        <v>106</v>
      </c>
      <c r="AH5" s="18"/>
      <c r="AI5" s="18"/>
      <c r="AJ5" s="18"/>
      <c r="AK5" s="18"/>
      <c r="AL5" s="24"/>
      <c r="AM5" s="25">
        <v>4</v>
      </c>
      <c r="AN5" s="25">
        <v>0</v>
      </c>
      <c r="AO5" s="25">
        <v>2</v>
      </c>
      <c r="AP5" s="25">
        <v>1</v>
      </c>
      <c r="AQ5" s="25">
        <v>9</v>
      </c>
      <c r="AR5" s="132">
        <v>0.47360000000000002</v>
      </c>
      <c r="AS5" s="1">
        <v>19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66"/>
      <c r="M6" s="18"/>
      <c r="N6" s="18"/>
      <c r="O6" s="18"/>
      <c r="P6" s="24"/>
      <c r="Q6" s="25"/>
      <c r="R6" s="25"/>
      <c r="S6" s="27"/>
      <c r="T6" s="25"/>
      <c r="U6" s="25"/>
      <c r="V6" s="131"/>
      <c r="W6" s="30"/>
      <c r="X6" s="25"/>
      <c r="Y6" s="25"/>
      <c r="Z6" s="26"/>
      <c r="AA6" s="25"/>
      <c r="AB6" s="25"/>
      <c r="AC6" s="25"/>
      <c r="AD6" s="25"/>
      <c r="AE6" s="25"/>
      <c r="AF6" s="32"/>
      <c r="AG6" s="112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2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66"/>
      <c r="M7" s="18"/>
      <c r="N7" s="18"/>
      <c r="O7" s="18"/>
      <c r="P7" s="24"/>
      <c r="Q7" s="25"/>
      <c r="R7" s="25"/>
      <c r="S7" s="27"/>
      <c r="T7" s="25"/>
      <c r="U7" s="25"/>
      <c r="V7" s="131"/>
      <c r="W7" s="30"/>
      <c r="X7" s="25">
        <v>2004</v>
      </c>
      <c r="Y7" s="25" t="s">
        <v>58</v>
      </c>
      <c r="Z7" s="26" t="s">
        <v>84</v>
      </c>
      <c r="AA7" s="25">
        <v>16</v>
      </c>
      <c r="AB7" s="25">
        <v>4</v>
      </c>
      <c r="AC7" s="25">
        <v>15</v>
      </c>
      <c r="AD7" s="25">
        <v>35</v>
      </c>
      <c r="AE7" s="25">
        <v>93</v>
      </c>
      <c r="AF7" s="32">
        <v>0.70450000000000002</v>
      </c>
      <c r="AG7" s="112">
        <v>132</v>
      </c>
      <c r="AH7" s="18"/>
      <c r="AI7" s="25" t="s">
        <v>71</v>
      </c>
      <c r="AJ7" s="25" t="s">
        <v>64</v>
      </c>
      <c r="AK7" s="18" t="s">
        <v>56</v>
      </c>
      <c r="AL7" s="24"/>
      <c r="AM7" s="25">
        <v>3</v>
      </c>
      <c r="AN7" s="25">
        <v>0</v>
      </c>
      <c r="AO7" s="25">
        <v>0</v>
      </c>
      <c r="AP7" s="25">
        <v>2</v>
      </c>
      <c r="AQ7" s="25">
        <v>16</v>
      </c>
      <c r="AR7" s="132">
        <v>0.6956</v>
      </c>
      <c r="AS7" s="1">
        <v>23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ht="14.25" x14ac:dyDescent="0.2">
      <c r="A8" s="35"/>
      <c r="B8" s="133" t="s">
        <v>148</v>
      </c>
      <c r="C8" s="134"/>
      <c r="D8" s="135"/>
      <c r="E8" s="136">
        <f>SUM(E4:E7)</f>
        <v>0</v>
      </c>
      <c r="F8" s="136">
        <f>SUM(F4:F7)</f>
        <v>0</v>
      </c>
      <c r="G8" s="136">
        <f>SUM(G4:G7)</f>
        <v>0</v>
      </c>
      <c r="H8" s="136">
        <f>SUM(H4:H7)</f>
        <v>0</v>
      </c>
      <c r="I8" s="136">
        <f>SUM(I4:I7)</f>
        <v>0</v>
      </c>
      <c r="J8" s="137">
        <v>0</v>
      </c>
      <c r="K8" s="82">
        <f>SUM(K4:K7)</f>
        <v>0</v>
      </c>
      <c r="L8" s="22"/>
      <c r="M8" s="20"/>
      <c r="N8" s="70"/>
      <c r="O8" s="71"/>
      <c r="P8" s="24"/>
      <c r="Q8" s="136">
        <f>SUM(Q4:Q7)</f>
        <v>0</v>
      </c>
      <c r="R8" s="136">
        <f>SUM(R4:R7)</f>
        <v>0</v>
      </c>
      <c r="S8" s="136">
        <f>SUM(S4:S7)</f>
        <v>0</v>
      </c>
      <c r="T8" s="136">
        <f>SUM(T4:T7)</f>
        <v>0</v>
      </c>
      <c r="U8" s="136">
        <f>SUM(U4:U7)</f>
        <v>0</v>
      </c>
      <c r="V8" s="33">
        <v>0</v>
      </c>
      <c r="W8" s="82">
        <f>SUM(W4:W7)</f>
        <v>0</v>
      </c>
      <c r="X8" s="16" t="s">
        <v>148</v>
      </c>
      <c r="Y8" s="17"/>
      <c r="Z8" s="15"/>
      <c r="AA8" s="136">
        <f>SUM(AA4:AA7)</f>
        <v>41</v>
      </c>
      <c r="AB8" s="136">
        <f>SUM(AB4:AB7)</f>
        <v>6</v>
      </c>
      <c r="AC8" s="136">
        <f>SUM(AC4:AC7)</f>
        <v>31</v>
      </c>
      <c r="AD8" s="136">
        <f>SUM(AD4:AD7)</f>
        <v>49</v>
      </c>
      <c r="AE8" s="136">
        <f>SUM(AE4:AE7)</f>
        <v>158</v>
      </c>
      <c r="AF8" s="137">
        <f>PRODUCT(AE8/AG8)</f>
        <v>0.57454545454545458</v>
      </c>
      <c r="AG8" s="82">
        <f>SUM(AG4:AG7)</f>
        <v>275</v>
      </c>
      <c r="AH8" s="22"/>
      <c r="AI8" s="20"/>
      <c r="AJ8" s="70"/>
      <c r="AK8" s="71"/>
      <c r="AL8" s="24"/>
      <c r="AM8" s="136">
        <f>SUM(AM4:AM7)</f>
        <v>7</v>
      </c>
      <c r="AN8" s="136">
        <f>SUM(AN4:AN7)</f>
        <v>0</v>
      </c>
      <c r="AO8" s="136">
        <f>SUM(AO4:AO7)</f>
        <v>2</v>
      </c>
      <c r="AP8" s="136">
        <f>SUM(AP4:AP7)</f>
        <v>3</v>
      </c>
      <c r="AQ8" s="136">
        <f>SUM(AQ4:AQ7)</f>
        <v>25</v>
      </c>
      <c r="AR8" s="137">
        <f>PRODUCT(AQ8/AS8)</f>
        <v>0.59523809523809523</v>
      </c>
      <c r="AS8" s="130">
        <f>SUM(AS4:AS7)</f>
        <v>42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30"/>
      <c r="L9" s="24"/>
      <c r="M9" s="24"/>
      <c r="N9" s="24"/>
      <c r="O9" s="24"/>
      <c r="P9" s="35"/>
      <c r="Q9" s="35"/>
      <c r="R9" s="38"/>
      <c r="S9" s="35"/>
      <c r="T9" s="35"/>
      <c r="U9" s="24"/>
      <c r="V9" s="24"/>
      <c r="W9" s="30"/>
      <c r="X9" s="35"/>
      <c r="Y9" s="35"/>
      <c r="Z9" s="35"/>
      <c r="AA9" s="35"/>
      <c r="AB9" s="35"/>
      <c r="AC9" s="35"/>
      <c r="AD9" s="35"/>
      <c r="AE9" s="35"/>
      <c r="AF9" s="36"/>
      <c r="AG9" s="30"/>
      <c r="AH9" s="24"/>
      <c r="AI9" s="24"/>
      <c r="AJ9" s="24"/>
      <c r="AK9" s="24"/>
      <c r="AL9" s="35"/>
      <c r="AM9" s="35"/>
      <c r="AN9" s="38"/>
      <c r="AO9" s="35"/>
      <c r="AP9" s="35"/>
      <c r="AQ9" s="24"/>
      <c r="AR9" s="24"/>
      <c r="AS9" s="30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38" t="s">
        <v>149</v>
      </c>
      <c r="C10" s="139"/>
      <c r="D10" s="140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26</v>
      </c>
      <c r="M10" s="18" t="s">
        <v>27</v>
      </c>
      <c r="N10" s="18" t="s">
        <v>150</v>
      </c>
      <c r="O10" s="18" t="s">
        <v>151</v>
      </c>
      <c r="Q10" s="38"/>
      <c r="R10" s="38" t="s">
        <v>60</v>
      </c>
      <c r="S10" s="38"/>
      <c r="T10" s="35" t="s">
        <v>87</v>
      </c>
      <c r="U10" s="24"/>
      <c r="V10" s="30"/>
      <c r="W10" s="30"/>
      <c r="X10" s="141"/>
      <c r="Y10" s="141"/>
      <c r="Z10" s="141"/>
      <c r="AA10" s="141"/>
      <c r="AB10" s="141"/>
      <c r="AC10" s="38"/>
      <c r="AD10" s="38"/>
      <c r="AE10" s="38"/>
      <c r="AF10" s="35"/>
      <c r="AG10" s="35"/>
      <c r="AH10" s="35"/>
      <c r="AI10" s="35"/>
      <c r="AJ10" s="35"/>
      <c r="AK10" s="35"/>
      <c r="AM10" s="30"/>
      <c r="AN10" s="141"/>
      <c r="AO10" s="141"/>
      <c r="AP10" s="141"/>
      <c r="AQ10" s="141"/>
      <c r="AR10" s="141"/>
      <c r="AS10" s="14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41" t="s">
        <v>11</v>
      </c>
      <c r="C11" s="12"/>
      <c r="D11" s="43"/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3">
        <v>0</v>
      </c>
      <c r="K11" s="35">
        <v>0</v>
      </c>
      <c r="L11" s="144">
        <v>0</v>
      </c>
      <c r="M11" s="144">
        <v>0</v>
      </c>
      <c r="N11" s="144">
        <v>0</v>
      </c>
      <c r="O11" s="144">
        <v>0</v>
      </c>
      <c r="Q11" s="38"/>
      <c r="R11" s="38"/>
      <c r="S11" s="38"/>
      <c r="T11" s="35" t="s">
        <v>88</v>
      </c>
      <c r="U11" s="35"/>
      <c r="V11" s="35"/>
      <c r="W11" s="35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8"/>
      <c r="AO11" s="38"/>
      <c r="AP11" s="38"/>
      <c r="AQ11" s="38"/>
      <c r="AR11" s="38"/>
      <c r="AS11" s="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45" t="s">
        <v>143</v>
      </c>
      <c r="C12" s="146"/>
      <c r="D12" s="147"/>
      <c r="E12" s="142">
        <f>PRODUCT(E8+Q8)</f>
        <v>0</v>
      </c>
      <c r="F12" s="142">
        <f>PRODUCT(F8+R8)</f>
        <v>0</v>
      </c>
      <c r="G12" s="142">
        <f>PRODUCT(G8+S8)</f>
        <v>0</v>
      </c>
      <c r="H12" s="142">
        <f>PRODUCT(H8+T8)</f>
        <v>0</v>
      </c>
      <c r="I12" s="142">
        <f>PRODUCT(I8+U8)</f>
        <v>0</v>
      </c>
      <c r="J12" s="143">
        <v>0</v>
      </c>
      <c r="K12" s="35">
        <f>PRODUCT(K8+W8)</f>
        <v>0</v>
      </c>
      <c r="L12" s="144">
        <v>0</v>
      </c>
      <c r="M12" s="144">
        <v>0</v>
      </c>
      <c r="N12" s="144">
        <v>0</v>
      </c>
      <c r="O12" s="144">
        <v>0</v>
      </c>
      <c r="Q12" s="38"/>
      <c r="R12" s="38"/>
      <c r="S12" s="38"/>
      <c r="T12" s="35" t="s">
        <v>89</v>
      </c>
      <c r="U12" s="35"/>
      <c r="V12" s="35"/>
      <c r="W12" s="35"/>
      <c r="X12" s="35"/>
      <c r="Y12" s="35"/>
      <c r="Z12" s="35"/>
      <c r="AA12" s="35"/>
      <c r="AB12" s="35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48" t="s">
        <v>146</v>
      </c>
      <c r="C13" s="149"/>
      <c r="D13" s="119"/>
      <c r="E13" s="142">
        <f>PRODUCT(AA8+AM8)</f>
        <v>48</v>
      </c>
      <c r="F13" s="142">
        <f>PRODUCT(AB8+AN8)</f>
        <v>6</v>
      </c>
      <c r="G13" s="142">
        <f>PRODUCT(AC8+AO8)</f>
        <v>33</v>
      </c>
      <c r="H13" s="142">
        <f>PRODUCT(AD8+AP8)</f>
        <v>52</v>
      </c>
      <c r="I13" s="142">
        <f>PRODUCT(AE8+AQ8)</f>
        <v>183</v>
      </c>
      <c r="J13" s="143">
        <f>PRODUCT(I13/K13)</f>
        <v>0.57728706624605675</v>
      </c>
      <c r="K13" s="24">
        <f>PRODUCT(AG8+AS8)</f>
        <v>317</v>
      </c>
      <c r="L13" s="144">
        <f>PRODUCT((F13+G13)/E13)</f>
        <v>0.8125</v>
      </c>
      <c r="M13" s="144">
        <f>PRODUCT(H13/E13)</f>
        <v>1.0833333333333333</v>
      </c>
      <c r="N13" s="144">
        <f>PRODUCT((F13+G13+H13)/E13)</f>
        <v>1.8958333333333333</v>
      </c>
      <c r="O13" s="144">
        <f>PRODUCT(I13/E13)</f>
        <v>3.8125</v>
      </c>
      <c r="Q13" s="38"/>
      <c r="R13" s="38"/>
      <c r="S13" s="35"/>
      <c r="T13" s="35"/>
      <c r="U13" s="24"/>
      <c r="V13" s="24"/>
      <c r="W13" s="35"/>
      <c r="X13" s="35"/>
      <c r="Y13" s="35"/>
      <c r="Z13" s="35"/>
      <c r="AA13" s="35"/>
      <c r="AB13" s="35"/>
      <c r="AC13" s="38"/>
      <c r="AD13" s="38"/>
      <c r="AE13" s="38"/>
      <c r="AF13" s="38"/>
      <c r="AG13" s="38"/>
      <c r="AH13" s="38"/>
      <c r="AI13" s="38"/>
      <c r="AJ13" s="38"/>
      <c r="AK13" s="35"/>
      <c r="AL13" s="24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50" t="s">
        <v>148</v>
      </c>
      <c r="C14" s="89"/>
      <c r="D14" s="151"/>
      <c r="E14" s="142">
        <f>SUM(E11:E13)</f>
        <v>48</v>
      </c>
      <c r="F14" s="142">
        <f t="shared" ref="F14:I14" si="0">SUM(F11:F13)</f>
        <v>6</v>
      </c>
      <c r="G14" s="142">
        <f t="shared" si="0"/>
        <v>33</v>
      </c>
      <c r="H14" s="142">
        <f t="shared" si="0"/>
        <v>52</v>
      </c>
      <c r="I14" s="142">
        <f t="shared" si="0"/>
        <v>183</v>
      </c>
      <c r="J14" s="143">
        <f>PRODUCT(I14/K14)</f>
        <v>0.57728706624605675</v>
      </c>
      <c r="K14" s="35">
        <f>SUM(K11:K13)</f>
        <v>317</v>
      </c>
      <c r="L14" s="144">
        <f>PRODUCT((F14+G14)/E14)</f>
        <v>0.8125</v>
      </c>
      <c r="M14" s="144">
        <f>PRODUCT(H14/E14)</f>
        <v>1.0833333333333333</v>
      </c>
      <c r="N14" s="144">
        <f>PRODUCT((F14+G14+H14)/E14)</f>
        <v>1.8958333333333333</v>
      </c>
      <c r="O14" s="144">
        <f>PRODUCT(I14/E14)</f>
        <v>3.8125</v>
      </c>
      <c r="Q14" s="24"/>
      <c r="R14" s="24"/>
      <c r="S14" s="24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24"/>
      <c r="F15" s="24"/>
      <c r="G15" s="24"/>
      <c r="H15" s="24"/>
      <c r="I15" s="24"/>
      <c r="J15" s="35"/>
      <c r="K15" s="35"/>
      <c r="L15" s="24"/>
      <c r="M15" s="24"/>
      <c r="N15" s="24"/>
      <c r="O15" s="24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24"/>
      <c r="AL179" s="24"/>
    </row>
    <row r="180" spans="12:38" x14ac:dyDescent="0.25"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6.7109375" style="59" customWidth="1"/>
    <col min="3" max="3" width="24.28515625" style="60" customWidth="1"/>
    <col min="4" max="4" width="10.5703125" style="67" customWidth="1"/>
    <col min="5" max="5" width="8.85546875" style="67" customWidth="1"/>
    <col min="6" max="6" width="0.7109375" style="30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06" customWidth="1"/>
    <col min="22" max="22" width="9.28515625" style="60" customWidth="1"/>
    <col min="23" max="23" width="20.5703125" style="67" customWidth="1"/>
    <col min="24" max="24" width="9.42578125" style="60" customWidth="1"/>
    <col min="25" max="30" width="9.140625" style="3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03"/>
      <c r="R1" s="103"/>
      <c r="S1" s="103"/>
      <c r="T1" s="103"/>
      <c r="U1" s="103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81</v>
      </c>
      <c r="C2" s="91" t="s">
        <v>82</v>
      </c>
      <c r="D2" s="11"/>
      <c r="E2" s="11"/>
      <c r="F2" s="108"/>
      <c r="G2" s="65"/>
      <c r="H2" s="11"/>
      <c r="I2" s="11"/>
      <c r="J2" s="11"/>
      <c r="K2" s="11"/>
      <c r="L2" s="11"/>
      <c r="M2" s="11"/>
      <c r="N2" s="11"/>
      <c r="O2" s="11"/>
      <c r="P2" s="11"/>
      <c r="Q2" s="104"/>
      <c r="R2" s="104"/>
      <c r="S2" s="104"/>
      <c r="T2" s="104"/>
      <c r="U2" s="104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22" t="s">
        <v>67</v>
      </c>
      <c r="C3" s="22" t="s">
        <v>34</v>
      </c>
      <c r="D3" s="16" t="s">
        <v>35</v>
      </c>
      <c r="E3" s="21" t="s">
        <v>1</v>
      </c>
      <c r="F3" s="114"/>
      <c r="G3" s="18" t="s">
        <v>36</v>
      </c>
      <c r="H3" s="15" t="s">
        <v>37</v>
      </c>
      <c r="I3" s="15" t="s">
        <v>31</v>
      </c>
      <c r="J3" s="17" t="s">
        <v>38</v>
      </c>
      <c r="K3" s="17" t="s">
        <v>39</v>
      </c>
      <c r="L3" s="17" t="s">
        <v>40</v>
      </c>
      <c r="M3" s="18" t="s">
        <v>41</v>
      </c>
      <c r="N3" s="18" t="s">
        <v>30</v>
      </c>
      <c r="O3" s="15" t="s">
        <v>42</v>
      </c>
      <c r="P3" s="18" t="s">
        <v>37</v>
      </c>
      <c r="Q3" s="66" t="s">
        <v>16</v>
      </c>
      <c r="R3" s="66">
        <v>1</v>
      </c>
      <c r="S3" s="66">
        <v>2</v>
      </c>
      <c r="T3" s="66">
        <v>3</v>
      </c>
      <c r="U3" s="66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8"/>
      <c r="B4" s="94" t="s">
        <v>98</v>
      </c>
      <c r="C4" s="95" t="s">
        <v>99</v>
      </c>
      <c r="D4" s="96" t="s">
        <v>63</v>
      </c>
      <c r="E4" s="97" t="s">
        <v>83</v>
      </c>
      <c r="F4" s="92"/>
      <c r="G4" s="98"/>
      <c r="H4" s="99"/>
      <c r="I4" s="99">
        <v>1</v>
      </c>
      <c r="J4" s="100" t="s">
        <v>100</v>
      </c>
      <c r="K4" s="100">
        <v>8</v>
      </c>
      <c r="L4" s="93"/>
      <c r="M4" s="100">
        <v>1</v>
      </c>
      <c r="N4" s="98"/>
      <c r="O4" s="99"/>
      <c r="P4" s="99"/>
      <c r="Q4" s="105" t="s">
        <v>128</v>
      </c>
      <c r="R4" s="105" t="s">
        <v>61</v>
      </c>
      <c r="S4" s="105" t="s">
        <v>79</v>
      </c>
      <c r="T4" s="105" t="s">
        <v>79</v>
      </c>
      <c r="U4" s="105"/>
      <c r="V4" s="101">
        <v>0</v>
      </c>
      <c r="W4" s="95" t="s">
        <v>101</v>
      </c>
      <c r="X4" s="102" t="s">
        <v>102</v>
      </c>
      <c r="Y4" s="64"/>
      <c r="Z4" s="64"/>
      <c r="AA4" s="64"/>
      <c r="AB4" s="64"/>
      <c r="AC4" s="64"/>
      <c r="AD4" s="64"/>
    </row>
    <row r="5" spans="1:30" x14ac:dyDescent="0.25">
      <c r="A5" s="23"/>
      <c r="B5" s="85"/>
      <c r="C5" s="87"/>
      <c r="D5" s="87"/>
      <c r="E5" s="89"/>
      <c r="F5" s="89"/>
      <c r="G5" s="109"/>
      <c r="H5" s="88"/>
      <c r="I5" s="86"/>
      <c r="J5" s="88"/>
      <c r="K5" s="86"/>
      <c r="L5" s="88"/>
      <c r="M5" s="88"/>
      <c r="N5" s="88"/>
      <c r="O5" s="88"/>
      <c r="P5" s="88"/>
      <c r="Q5" s="110"/>
      <c r="R5" s="110"/>
      <c r="S5" s="110"/>
      <c r="T5" s="110"/>
      <c r="U5" s="110"/>
      <c r="V5" s="88"/>
      <c r="W5" s="88"/>
      <c r="X5" s="90"/>
      <c r="Y5" s="64"/>
      <c r="Z5" s="64"/>
      <c r="AA5" s="64"/>
      <c r="AB5" s="64"/>
      <c r="AC5" s="64"/>
      <c r="AD5" s="64"/>
    </row>
    <row r="6" spans="1:30" x14ac:dyDescent="0.25">
      <c r="A6" s="8"/>
      <c r="B6" s="22" t="s">
        <v>68</v>
      </c>
      <c r="C6" s="22" t="s">
        <v>34</v>
      </c>
      <c r="D6" s="16" t="s">
        <v>35</v>
      </c>
      <c r="E6" s="21" t="s">
        <v>1</v>
      </c>
      <c r="F6" s="114"/>
      <c r="G6" s="18" t="s">
        <v>36</v>
      </c>
      <c r="H6" s="15" t="s">
        <v>37</v>
      </c>
      <c r="I6" s="15" t="s">
        <v>31</v>
      </c>
      <c r="J6" s="17" t="s">
        <v>38</v>
      </c>
      <c r="K6" s="17" t="s">
        <v>39</v>
      </c>
      <c r="L6" s="17" t="s">
        <v>40</v>
      </c>
      <c r="M6" s="18" t="s">
        <v>41</v>
      </c>
      <c r="N6" s="18" t="s">
        <v>30</v>
      </c>
      <c r="O6" s="15" t="s">
        <v>42</v>
      </c>
      <c r="P6" s="18" t="s">
        <v>37</v>
      </c>
      <c r="Q6" s="66" t="s">
        <v>16</v>
      </c>
      <c r="R6" s="66">
        <v>1</v>
      </c>
      <c r="S6" s="66">
        <v>2</v>
      </c>
      <c r="T6" s="66">
        <v>3</v>
      </c>
      <c r="U6" s="66" t="s">
        <v>43</v>
      </c>
      <c r="V6" s="17" t="s">
        <v>21</v>
      </c>
      <c r="W6" s="16" t="s">
        <v>44</v>
      </c>
      <c r="X6" s="16" t="s">
        <v>45</v>
      </c>
      <c r="Y6" s="64"/>
      <c r="Z6" s="64"/>
      <c r="AA6" s="64"/>
      <c r="AB6" s="64"/>
      <c r="AC6" s="64"/>
      <c r="AD6" s="64"/>
    </row>
    <row r="7" spans="1:30" x14ac:dyDescent="0.25">
      <c r="A7" s="8"/>
      <c r="B7" s="94" t="s">
        <v>103</v>
      </c>
      <c r="C7" s="95" t="s">
        <v>104</v>
      </c>
      <c r="D7" s="96" t="s">
        <v>63</v>
      </c>
      <c r="E7" s="97" t="s">
        <v>83</v>
      </c>
      <c r="F7" s="82"/>
      <c r="G7" s="98">
        <v>1</v>
      </c>
      <c r="H7" s="99"/>
      <c r="I7" s="99"/>
      <c r="J7" s="100"/>
      <c r="K7" s="100" t="s">
        <v>77</v>
      </c>
      <c r="L7" s="93"/>
      <c r="M7" s="100">
        <v>1</v>
      </c>
      <c r="N7" s="98"/>
      <c r="O7" s="99"/>
      <c r="P7" s="99">
        <v>1</v>
      </c>
      <c r="Q7" s="105" t="s">
        <v>129</v>
      </c>
      <c r="R7" s="105"/>
      <c r="S7" s="105"/>
      <c r="T7" s="105"/>
      <c r="U7" s="105"/>
      <c r="V7" s="101"/>
      <c r="W7" s="95" t="s">
        <v>105</v>
      </c>
      <c r="X7" s="102" t="s">
        <v>106</v>
      </c>
      <c r="Y7" s="64"/>
      <c r="Z7" s="64"/>
      <c r="AA7" s="64"/>
      <c r="AB7" s="64"/>
      <c r="AC7" s="64"/>
      <c r="AD7" s="64"/>
    </row>
    <row r="8" spans="1:30" x14ac:dyDescent="0.25">
      <c r="A8" s="8"/>
      <c r="B8" s="94" t="s">
        <v>107</v>
      </c>
      <c r="C8" s="95" t="s">
        <v>108</v>
      </c>
      <c r="D8" s="96" t="s">
        <v>63</v>
      </c>
      <c r="E8" s="97" t="s">
        <v>84</v>
      </c>
      <c r="F8" s="82"/>
      <c r="G8" s="98">
        <v>1</v>
      </c>
      <c r="H8" s="99"/>
      <c r="I8" s="99"/>
      <c r="J8" s="100" t="s">
        <v>100</v>
      </c>
      <c r="K8" s="100">
        <v>5</v>
      </c>
      <c r="L8" s="93"/>
      <c r="M8" s="100">
        <v>1</v>
      </c>
      <c r="N8" s="98"/>
      <c r="O8" s="99"/>
      <c r="P8" s="99">
        <v>2</v>
      </c>
      <c r="Q8" s="105" t="s">
        <v>73</v>
      </c>
      <c r="R8" s="105" t="s">
        <v>69</v>
      </c>
      <c r="S8" s="105"/>
      <c r="T8" s="105"/>
      <c r="U8" s="105" t="s">
        <v>79</v>
      </c>
      <c r="V8" s="101">
        <v>0.4</v>
      </c>
      <c r="W8" s="95" t="s">
        <v>109</v>
      </c>
      <c r="X8" s="102" t="s">
        <v>110</v>
      </c>
      <c r="Y8" s="64"/>
      <c r="Z8" s="64"/>
      <c r="AA8" s="64"/>
      <c r="AB8" s="64"/>
      <c r="AC8" s="64"/>
      <c r="AD8" s="64"/>
    </row>
    <row r="9" spans="1:30" x14ac:dyDescent="0.25">
      <c r="A9" s="8">
        <v>7</v>
      </c>
      <c r="B9" s="94" t="s">
        <v>111</v>
      </c>
      <c r="C9" s="95" t="s">
        <v>112</v>
      </c>
      <c r="D9" s="96" t="s">
        <v>63</v>
      </c>
      <c r="E9" s="97" t="s">
        <v>83</v>
      </c>
      <c r="F9" s="82"/>
      <c r="G9" s="98"/>
      <c r="H9" s="99"/>
      <c r="I9" s="99">
        <v>1</v>
      </c>
      <c r="J9" s="100" t="s">
        <v>100</v>
      </c>
      <c r="K9" s="100">
        <v>4</v>
      </c>
      <c r="L9" s="93"/>
      <c r="M9" s="100">
        <v>1</v>
      </c>
      <c r="N9" s="98"/>
      <c r="O9" s="99"/>
      <c r="P9" s="99"/>
      <c r="Q9" s="105" t="s">
        <v>126</v>
      </c>
      <c r="R9" s="105" t="s">
        <v>61</v>
      </c>
      <c r="S9" s="105" t="s">
        <v>65</v>
      </c>
      <c r="T9" s="105" t="s">
        <v>130</v>
      </c>
      <c r="U9" s="105" t="s">
        <v>79</v>
      </c>
      <c r="V9" s="101">
        <v>0.1</v>
      </c>
      <c r="W9" s="95" t="s">
        <v>113</v>
      </c>
      <c r="X9" s="102" t="s">
        <v>114</v>
      </c>
      <c r="Y9" s="64"/>
      <c r="Z9" s="64"/>
      <c r="AA9" s="64"/>
      <c r="AB9" s="64"/>
      <c r="AC9" s="64"/>
      <c r="AD9" s="64"/>
    </row>
    <row r="10" spans="1:30" x14ac:dyDescent="0.25">
      <c r="A10" s="23"/>
      <c r="B10" s="22" t="s">
        <v>7</v>
      </c>
      <c r="C10" s="17"/>
      <c r="D10" s="16"/>
      <c r="E10" s="83"/>
      <c r="F10" s="92"/>
      <c r="G10" s="18">
        <v>2</v>
      </c>
      <c r="H10" s="18"/>
      <c r="I10" s="18">
        <f>SUM(I7:I9)</f>
        <v>1</v>
      </c>
      <c r="J10" s="17"/>
      <c r="K10" s="17"/>
      <c r="L10" s="17"/>
      <c r="M10" s="18">
        <f t="shared" ref="M10:P10" si="0">SUM(M7:M9)</f>
        <v>3</v>
      </c>
      <c r="N10" s="18"/>
      <c r="O10" s="18"/>
      <c r="P10" s="18">
        <f t="shared" si="0"/>
        <v>3</v>
      </c>
      <c r="Q10" s="66" t="s">
        <v>127</v>
      </c>
      <c r="R10" s="66" t="s">
        <v>66</v>
      </c>
      <c r="S10" s="66" t="s">
        <v>65</v>
      </c>
      <c r="T10" s="66" t="s">
        <v>130</v>
      </c>
      <c r="U10" s="66" t="s">
        <v>130</v>
      </c>
      <c r="V10" s="33">
        <v>0.33300000000000002</v>
      </c>
      <c r="W10" s="84"/>
      <c r="X10" s="66"/>
      <c r="Y10" s="64"/>
      <c r="Z10" s="64"/>
      <c r="AA10" s="64"/>
      <c r="AB10" s="64"/>
      <c r="AC10" s="64"/>
      <c r="AD10" s="64"/>
    </row>
    <row r="11" spans="1:30" x14ac:dyDescent="0.25">
      <c r="A11" s="23"/>
      <c r="B11" s="85"/>
      <c r="C11" s="87"/>
      <c r="D11" s="87"/>
      <c r="E11" s="89"/>
      <c r="F11" s="89"/>
      <c r="G11" s="109"/>
      <c r="H11" s="88"/>
      <c r="I11" s="86"/>
      <c r="J11" s="88"/>
      <c r="K11" s="86"/>
      <c r="L11" s="88"/>
      <c r="M11" s="88"/>
      <c r="N11" s="88"/>
      <c r="O11" s="88"/>
      <c r="P11" s="88"/>
      <c r="Q11" s="110"/>
      <c r="R11" s="110"/>
      <c r="S11" s="110"/>
      <c r="T11" s="110"/>
      <c r="U11" s="110"/>
      <c r="V11" s="88"/>
      <c r="W11" s="88"/>
      <c r="X11" s="90"/>
      <c r="Y11" s="64"/>
      <c r="Z11" s="64"/>
      <c r="AA11" s="64"/>
      <c r="AB11" s="64"/>
      <c r="AC11" s="64"/>
      <c r="AD11" s="64"/>
    </row>
    <row r="12" spans="1:30" x14ac:dyDescent="0.25">
      <c r="A12" s="23"/>
      <c r="B12" s="58"/>
      <c r="C12" s="35"/>
      <c r="D12" s="58"/>
      <c r="E12" s="79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80"/>
      <c r="R12" s="80"/>
      <c r="S12" s="80"/>
      <c r="T12" s="80"/>
      <c r="U12" s="80"/>
      <c r="V12" s="35"/>
      <c r="W12" s="58"/>
      <c r="X12" s="35"/>
      <c r="Y12" s="64"/>
      <c r="Z12" s="64"/>
      <c r="AA12" s="64"/>
      <c r="AB12" s="64"/>
      <c r="AC12" s="64"/>
      <c r="AD12" s="64"/>
    </row>
    <row r="13" spans="1:30" x14ac:dyDescent="0.25">
      <c r="A13" s="23"/>
      <c r="B13" s="58"/>
      <c r="C13" s="35"/>
      <c r="D13" s="58"/>
      <c r="E13" s="79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80"/>
      <c r="R13" s="80"/>
      <c r="S13" s="80"/>
      <c r="T13" s="80"/>
      <c r="U13" s="80"/>
      <c r="V13" s="35"/>
      <c r="W13" s="58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79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80"/>
      <c r="R14" s="80"/>
      <c r="S14" s="80"/>
      <c r="T14" s="80"/>
      <c r="U14" s="80"/>
      <c r="V14" s="35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79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80"/>
      <c r="R15" s="80"/>
      <c r="S15" s="80"/>
      <c r="T15" s="80"/>
      <c r="U15" s="80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7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80"/>
      <c r="R16" s="80"/>
      <c r="S16" s="80"/>
      <c r="T16" s="80"/>
      <c r="U16" s="80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0"/>
      <c r="R17" s="80"/>
      <c r="S17" s="80"/>
      <c r="T17" s="80"/>
      <c r="U17" s="8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24"/>
      <c r="E19" s="79"/>
      <c r="F19" s="58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122"/>
      <c r="R21" s="122"/>
      <c r="S21" s="122"/>
      <c r="T21" s="122"/>
      <c r="U21" s="122"/>
      <c r="V21" s="58"/>
      <c r="W21" s="58"/>
      <c r="X21" s="58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122"/>
      <c r="R22" s="122"/>
      <c r="S22" s="122"/>
      <c r="T22" s="122"/>
      <c r="U22" s="122"/>
      <c r="V22" s="58"/>
      <c r="W22" s="58"/>
      <c r="X22" s="58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122"/>
      <c r="R23" s="122"/>
      <c r="S23" s="122"/>
      <c r="T23" s="122"/>
      <c r="U23" s="122"/>
      <c r="V23" s="58"/>
      <c r="W23" s="58"/>
      <c r="X23" s="58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122"/>
      <c r="R24" s="122"/>
      <c r="S24" s="122"/>
      <c r="T24" s="122"/>
      <c r="U24" s="122"/>
      <c r="V24" s="58"/>
      <c r="W24" s="58"/>
      <c r="X24" s="58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122"/>
      <c r="R25" s="122"/>
      <c r="S25" s="122"/>
      <c r="T25" s="122"/>
      <c r="U25" s="122"/>
      <c r="V25" s="58"/>
      <c r="W25" s="58"/>
      <c r="X25" s="58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122"/>
      <c r="R26" s="122"/>
      <c r="S26" s="122"/>
      <c r="T26" s="122"/>
      <c r="U26" s="122"/>
      <c r="V26" s="58"/>
      <c r="W26" s="58"/>
      <c r="X26" s="58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122"/>
      <c r="R27" s="122"/>
      <c r="S27" s="122"/>
      <c r="T27" s="122"/>
      <c r="U27" s="122"/>
      <c r="V27" s="58"/>
      <c r="W27" s="58"/>
      <c r="X27" s="58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122"/>
      <c r="R28" s="122"/>
      <c r="S28" s="122"/>
      <c r="T28" s="122"/>
      <c r="U28" s="122"/>
      <c r="V28" s="58"/>
      <c r="W28" s="58"/>
      <c r="X28" s="58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122"/>
      <c r="R29" s="122"/>
      <c r="S29" s="122"/>
      <c r="T29" s="122"/>
      <c r="U29" s="122"/>
      <c r="V29" s="58"/>
      <c r="W29" s="58"/>
      <c r="X29" s="58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122"/>
      <c r="R30" s="122"/>
      <c r="S30" s="122"/>
      <c r="T30" s="122"/>
      <c r="U30" s="122"/>
      <c r="V30" s="58"/>
      <c r="W30" s="58"/>
      <c r="X30" s="58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122"/>
      <c r="R31" s="122"/>
      <c r="S31" s="122"/>
      <c r="T31" s="122"/>
      <c r="U31" s="122"/>
      <c r="V31" s="58"/>
      <c r="W31" s="58"/>
      <c r="X31" s="58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122"/>
      <c r="R32" s="122"/>
      <c r="S32" s="122"/>
      <c r="T32" s="122"/>
      <c r="U32" s="122"/>
      <c r="V32" s="58"/>
      <c r="W32" s="58"/>
      <c r="X32" s="58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0"/>
      <c r="R41" s="80"/>
      <c r="S41" s="80"/>
      <c r="T41" s="80"/>
      <c r="U41" s="8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0"/>
      <c r="R42" s="80"/>
      <c r="S42" s="80"/>
      <c r="T42" s="80"/>
      <c r="U42" s="8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0"/>
      <c r="R43" s="80"/>
      <c r="S43" s="80"/>
      <c r="T43" s="80"/>
      <c r="U43" s="8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0"/>
      <c r="R44" s="80"/>
      <c r="S44" s="80"/>
      <c r="T44" s="80"/>
      <c r="U44" s="8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58"/>
      <c r="F45" s="24"/>
      <c r="G45" s="35"/>
      <c r="H45" s="38"/>
      <c r="I45" s="35"/>
      <c r="J45" s="24"/>
      <c r="K45" s="24"/>
      <c r="L45" s="24"/>
      <c r="M45" s="24"/>
      <c r="N45" s="57"/>
      <c r="O45" s="57"/>
      <c r="P45" s="24"/>
      <c r="Q45" s="123"/>
      <c r="R45" s="123"/>
      <c r="S45" s="123"/>
      <c r="T45" s="123"/>
      <c r="U45" s="123"/>
      <c r="V45" s="24"/>
      <c r="W45" s="58"/>
      <c r="X45" s="24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58"/>
      <c r="F46" s="24"/>
      <c r="G46" s="35"/>
      <c r="H46" s="38"/>
      <c r="I46" s="35"/>
      <c r="J46" s="24"/>
      <c r="K46" s="24"/>
      <c r="L46" s="24"/>
      <c r="M46" s="24"/>
      <c r="N46" s="57"/>
      <c r="O46" s="57"/>
      <c r="P46" s="24"/>
      <c r="Q46" s="123"/>
      <c r="R46" s="123"/>
      <c r="S46" s="123"/>
      <c r="T46" s="123"/>
      <c r="U46" s="123"/>
      <c r="V46" s="24"/>
      <c r="W46" s="58"/>
      <c r="X46" s="24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58"/>
      <c r="F47" s="24"/>
      <c r="G47" s="35"/>
      <c r="H47" s="38"/>
      <c r="I47" s="35"/>
      <c r="J47" s="24"/>
      <c r="K47" s="24"/>
      <c r="L47" s="24"/>
      <c r="M47" s="24"/>
      <c r="N47" s="57"/>
      <c r="O47" s="57"/>
      <c r="P47" s="24"/>
      <c r="Q47" s="123"/>
      <c r="R47" s="123"/>
      <c r="S47" s="123"/>
      <c r="T47" s="123"/>
      <c r="U47" s="123"/>
      <c r="V47" s="24"/>
      <c r="W47" s="58"/>
      <c r="X47" s="24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58"/>
      <c r="F48" s="24"/>
      <c r="G48" s="35"/>
      <c r="H48" s="38"/>
      <c r="I48" s="35"/>
      <c r="J48" s="24"/>
      <c r="K48" s="24"/>
      <c r="L48" s="24"/>
      <c r="M48" s="24"/>
      <c r="N48" s="57"/>
      <c r="O48" s="57"/>
      <c r="P48" s="24"/>
      <c r="Q48" s="123"/>
      <c r="R48" s="123"/>
      <c r="S48" s="123"/>
      <c r="T48" s="123"/>
      <c r="U48" s="123"/>
      <c r="V48" s="24"/>
      <c r="W48" s="58"/>
      <c r="X48" s="24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58"/>
      <c r="F49" s="24"/>
      <c r="G49" s="35"/>
      <c r="H49" s="38"/>
      <c r="I49" s="35"/>
      <c r="J49" s="24"/>
      <c r="K49" s="24"/>
      <c r="L49" s="24"/>
      <c r="M49" s="24"/>
      <c r="N49" s="57"/>
      <c r="O49" s="57"/>
      <c r="P49" s="24"/>
      <c r="Q49" s="123"/>
      <c r="R49" s="123"/>
      <c r="S49" s="123"/>
      <c r="T49" s="123"/>
      <c r="U49" s="123"/>
      <c r="V49" s="24"/>
      <c r="W49" s="58"/>
      <c r="X49" s="24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58"/>
      <c r="F50" s="24"/>
      <c r="G50" s="35"/>
      <c r="H50" s="38"/>
      <c r="I50" s="35"/>
      <c r="J50" s="24"/>
      <c r="K50" s="24"/>
      <c r="L50" s="24"/>
      <c r="M50" s="24"/>
      <c r="N50" s="57"/>
      <c r="O50" s="57"/>
      <c r="P50" s="24"/>
      <c r="Q50" s="123"/>
      <c r="R50" s="123"/>
      <c r="S50" s="123"/>
      <c r="T50" s="123"/>
      <c r="U50" s="123"/>
      <c r="V50" s="24"/>
      <c r="W50" s="58"/>
      <c r="X50" s="24"/>
      <c r="Y50" s="64"/>
      <c r="Z50" s="64"/>
      <c r="AA50" s="64"/>
      <c r="AB50" s="64"/>
      <c r="AC50" s="64"/>
      <c r="AD50" s="64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07"/>
      <c r="R70" s="107"/>
      <c r="S70" s="107"/>
      <c r="T70" s="107"/>
      <c r="U70" s="107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07"/>
      <c r="R72" s="107"/>
      <c r="S72" s="107"/>
      <c r="T72" s="107"/>
      <c r="U72" s="107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07"/>
      <c r="R73" s="107"/>
      <c r="S73" s="107"/>
      <c r="T73" s="107"/>
      <c r="U73" s="107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07"/>
      <c r="R74" s="107"/>
      <c r="S74" s="107"/>
      <c r="T74" s="107"/>
      <c r="U74" s="107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07"/>
      <c r="R75" s="107"/>
      <c r="S75" s="107"/>
      <c r="T75" s="107"/>
      <c r="U75" s="107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07"/>
      <c r="R76" s="107"/>
      <c r="S76" s="107"/>
      <c r="T76" s="107"/>
      <c r="U76" s="107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07"/>
      <c r="R77" s="107"/>
      <c r="S77" s="107"/>
      <c r="T77" s="107"/>
      <c r="U77" s="10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07"/>
      <c r="R78" s="107"/>
      <c r="S78" s="107"/>
      <c r="T78" s="107"/>
      <c r="U78" s="107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07"/>
      <c r="R79" s="107"/>
      <c r="S79" s="107"/>
      <c r="T79" s="107"/>
      <c r="U79" s="107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07"/>
      <c r="R80" s="107"/>
      <c r="S80" s="107"/>
      <c r="T80" s="107"/>
      <c r="U80" s="107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07"/>
      <c r="R81" s="107"/>
      <c r="S81" s="107"/>
      <c r="T81" s="107"/>
      <c r="U81" s="107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07"/>
      <c r="R82" s="107"/>
      <c r="S82" s="107"/>
      <c r="T82" s="107"/>
      <c r="U82" s="107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07"/>
      <c r="R83" s="107"/>
      <c r="S83" s="107"/>
      <c r="T83" s="107"/>
      <c r="U83" s="107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07"/>
      <c r="R84" s="107"/>
      <c r="S84" s="107"/>
      <c r="T84" s="107"/>
      <c r="U84" s="107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07"/>
      <c r="R85" s="107"/>
      <c r="S85" s="107"/>
      <c r="T85" s="107"/>
      <c r="U85" s="107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07"/>
      <c r="R86" s="107"/>
      <c r="S86" s="107"/>
      <c r="T86" s="107"/>
      <c r="U86" s="107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07"/>
      <c r="R87" s="107"/>
      <c r="S87" s="107"/>
      <c r="T87" s="107"/>
      <c r="U87" s="10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07"/>
      <c r="R88" s="107"/>
      <c r="S88" s="107"/>
      <c r="T88" s="107"/>
      <c r="U88" s="107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07"/>
      <c r="R89" s="107"/>
      <c r="S89" s="107"/>
      <c r="T89" s="107"/>
      <c r="U89" s="107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07"/>
      <c r="R90" s="107"/>
      <c r="S90" s="107"/>
      <c r="T90" s="107"/>
      <c r="U90" s="107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07"/>
      <c r="R91" s="107"/>
      <c r="S91" s="107"/>
      <c r="T91" s="107"/>
      <c r="U91" s="107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07"/>
      <c r="R92" s="107"/>
      <c r="S92" s="107"/>
      <c r="T92" s="107"/>
      <c r="U92" s="107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07"/>
      <c r="R93" s="107"/>
      <c r="S93" s="107"/>
      <c r="T93" s="107"/>
      <c r="U93" s="107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07"/>
      <c r="R94" s="107"/>
      <c r="S94" s="107"/>
      <c r="T94" s="107"/>
      <c r="U94" s="107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07"/>
      <c r="R95" s="107"/>
      <c r="S95" s="107"/>
      <c r="T95" s="107"/>
      <c r="U95" s="107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07"/>
      <c r="R96" s="107"/>
      <c r="S96" s="107"/>
      <c r="T96" s="107"/>
      <c r="U96" s="107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07"/>
      <c r="R97" s="107"/>
      <c r="S97" s="107"/>
      <c r="T97" s="107"/>
      <c r="U97" s="10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07"/>
      <c r="R98" s="107"/>
      <c r="S98" s="107"/>
      <c r="T98" s="107"/>
      <c r="U98" s="107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07"/>
      <c r="R99" s="107"/>
      <c r="S99" s="107"/>
      <c r="T99" s="107"/>
      <c r="U99" s="107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07"/>
      <c r="R100" s="107"/>
      <c r="S100" s="107"/>
      <c r="T100" s="107"/>
      <c r="U100" s="107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07"/>
      <c r="R101" s="107"/>
      <c r="S101" s="107"/>
      <c r="T101" s="107"/>
      <c r="U101" s="107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07"/>
      <c r="R102" s="107"/>
      <c r="S102" s="107"/>
      <c r="T102" s="107"/>
      <c r="U102" s="107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07"/>
      <c r="R103" s="107"/>
      <c r="S103" s="107"/>
      <c r="T103" s="107"/>
      <c r="U103" s="107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07"/>
      <c r="R104" s="107"/>
      <c r="S104" s="107"/>
      <c r="T104" s="107"/>
      <c r="U104" s="107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07"/>
      <c r="R105" s="107"/>
      <c r="S105" s="107"/>
      <c r="T105" s="107"/>
      <c r="U105" s="107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07"/>
      <c r="R106" s="107"/>
      <c r="S106" s="107"/>
      <c r="T106" s="107"/>
      <c r="U106" s="107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07"/>
      <c r="R107" s="107"/>
      <c r="S107" s="107"/>
      <c r="T107" s="107"/>
      <c r="U107" s="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07"/>
      <c r="R108" s="107"/>
      <c r="S108" s="107"/>
      <c r="T108" s="107"/>
      <c r="U108" s="107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07"/>
      <c r="R109" s="107"/>
      <c r="S109" s="107"/>
      <c r="T109" s="107"/>
      <c r="U109" s="107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07"/>
      <c r="R110" s="107"/>
      <c r="S110" s="107"/>
      <c r="T110" s="107"/>
      <c r="U110" s="107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07"/>
      <c r="R111" s="107"/>
      <c r="S111" s="107"/>
      <c r="T111" s="107"/>
      <c r="U111" s="107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07"/>
      <c r="R112" s="107"/>
      <c r="S112" s="107"/>
      <c r="T112" s="107"/>
      <c r="U112" s="107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07"/>
      <c r="R113" s="107"/>
      <c r="S113" s="107"/>
      <c r="T113" s="107"/>
      <c r="U113" s="107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07"/>
      <c r="R114" s="107"/>
      <c r="S114" s="107"/>
      <c r="T114" s="107"/>
      <c r="U114" s="107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07"/>
      <c r="R115" s="107"/>
      <c r="S115" s="107"/>
      <c r="T115" s="107"/>
      <c r="U115" s="107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07"/>
      <c r="R116" s="107"/>
      <c r="S116" s="107"/>
      <c r="T116" s="107"/>
      <c r="U116" s="107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07"/>
      <c r="R117" s="107"/>
      <c r="S117" s="107"/>
      <c r="T117" s="107"/>
      <c r="U117" s="10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07"/>
      <c r="R118" s="107"/>
      <c r="S118" s="107"/>
      <c r="T118" s="107"/>
      <c r="U118" s="107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07"/>
      <c r="R119" s="107"/>
      <c r="S119" s="107"/>
      <c r="T119" s="107"/>
      <c r="U119" s="107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07"/>
      <c r="R120" s="107"/>
      <c r="S120" s="107"/>
      <c r="T120" s="107"/>
      <c r="U120" s="107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07"/>
      <c r="R121" s="107"/>
      <c r="S121" s="107"/>
      <c r="T121" s="107"/>
      <c r="U121" s="107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07"/>
      <c r="R122" s="107"/>
      <c r="S122" s="107"/>
      <c r="T122" s="107"/>
      <c r="U122" s="107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07"/>
      <c r="R123" s="107"/>
      <c r="S123" s="107"/>
      <c r="T123" s="107"/>
      <c r="U123" s="107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07"/>
      <c r="R124" s="107"/>
      <c r="S124" s="107"/>
      <c r="T124" s="107"/>
      <c r="U124" s="107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07"/>
      <c r="R125" s="107"/>
      <c r="S125" s="107"/>
      <c r="T125" s="107"/>
      <c r="U125" s="107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07"/>
      <c r="R126" s="107"/>
      <c r="S126" s="107"/>
      <c r="T126" s="107"/>
      <c r="U126" s="107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07"/>
      <c r="R127" s="107"/>
      <c r="S127" s="107"/>
      <c r="T127" s="107"/>
      <c r="U127" s="10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07"/>
      <c r="R128" s="107"/>
      <c r="S128" s="107"/>
      <c r="T128" s="107"/>
      <c r="U128" s="107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07"/>
      <c r="R129" s="107"/>
      <c r="S129" s="107"/>
      <c r="T129" s="107"/>
      <c r="U129" s="107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07"/>
      <c r="R130" s="107"/>
      <c r="S130" s="107"/>
      <c r="T130" s="107"/>
      <c r="U130" s="107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07"/>
      <c r="R131" s="107"/>
      <c r="S131" s="107"/>
      <c r="T131" s="107"/>
      <c r="U131" s="107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07"/>
      <c r="R132" s="107"/>
      <c r="S132" s="107"/>
      <c r="T132" s="107"/>
      <c r="U132" s="107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07"/>
      <c r="R133" s="107"/>
      <c r="S133" s="107"/>
      <c r="T133" s="107"/>
      <c r="U133" s="107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07"/>
      <c r="R134" s="107"/>
      <c r="S134" s="107"/>
      <c r="T134" s="107"/>
      <c r="U134" s="107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07"/>
      <c r="R135" s="107"/>
      <c r="S135" s="107"/>
      <c r="T135" s="107"/>
      <c r="U135" s="107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07"/>
      <c r="R136" s="107"/>
      <c r="S136" s="107"/>
      <c r="T136" s="107"/>
      <c r="U136" s="107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07"/>
      <c r="R137" s="107"/>
      <c r="S137" s="107"/>
      <c r="T137" s="107"/>
      <c r="U137" s="10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07"/>
      <c r="R138" s="107"/>
      <c r="S138" s="107"/>
      <c r="T138" s="107"/>
      <c r="U138" s="107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07"/>
      <c r="R139" s="107"/>
      <c r="S139" s="107"/>
      <c r="T139" s="107"/>
      <c r="U139" s="107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07"/>
      <c r="R140" s="107"/>
      <c r="S140" s="107"/>
      <c r="T140" s="107"/>
      <c r="U140" s="107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07"/>
      <c r="R141" s="107"/>
      <c r="S141" s="107"/>
      <c r="T141" s="107"/>
      <c r="U141" s="107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07"/>
      <c r="R142" s="107"/>
      <c r="S142" s="107"/>
      <c r="T142" s="107"/>
      <c r="U142" s="107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07"/>
      <c r="R155" s="107"/>
      <c r="S155" s="107"/>
      <c r="T155" s="107"/>
      <c r="U155" s="107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07"/>
      <c r="R156" s="107"/>
      <c r="S156" s="107"/>
      <c r="T156" s="107"/>
      <c r="U156" s="107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07"/>
      <c r="R157" s="107"/>
      <c r="S157" s="107"/>
      <c r="T157" s="107"/>
      <c r="U157" s="10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07"/>
      <c r="R158" s="107"/>
      <c r="S158" s="107"/>
      <c r="T158" s="107"/>
      <c r="U158" s="107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07"/>
      <c r="R170" s="107"/>
      <c r="S170" s="107"/>
      <c r="T170" s="107"/>
      <c r="U170" s="107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07"/>
      <c r="R171" s="107"/>
      <c r="S171" s="107"/>
      <c r="T171" s="107"/>
      <c r="U171" s="107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07"/>
      <c r="R172" s="107"/>
      <c r="S172" s="107"/>
      <c r="T172" s="107"/>
      <c r="U172" s="107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07"/>
      <c r="R173" s="107"/>
      <c r="S173" s="107"/>
      <c r="T173" s="107"/>
      <c r="U173" s="107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07"/>
      <c r="R174" s="107"/>
      <c r="S174" s="107"/>
      <c r="T174" s="107"/>
      <c r="U174" s="107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07"/>
      <c r="R175" s="107"/>
      <c r="S175" s="107"/>
      <c r="T175" s="107"/>
      <c r="U175" s="107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07"/>
      <c r="R176" s="107"/>
      <c r="S176" s="107"/>
      <c r="T176" s="107"/>
      <c r="U176" s="107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07"/>
      <c r="R177" s="107"/>
      <c r="S177" s="107"/>
      <c r="T177" s="107"/>
      <c r="U177" s="10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07"/>
      <c r="R178" s="107"/>
      <c r="S178" s="107"/>
      <c r="T178" s="107"/>
      <c r="U178" s="107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07"/>
      <c r="R179" s="107"/>
      <c r="S179" s="107"/>
      <c r="T179" s="107"/>
      <c r="U179" s="107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07"/>
      <c r="R180" s="107"/>
      <c r="S180" s="107"/>
      <c r="T180" s="107"/>
      <c r="U180" s="107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07"/>
      <c r="R181" s="107"/>
      <c r="S181" s="107"/>
      <c r="T181" s="107"/>
      <c r="U181" s="107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07"/>
      <c r="R182" s="107"/>
      <c r="S182" s="107"/>
      <c r="T182" s="107"/>
      <c r="U182" s="107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07"/>
      <c r="R183" s="107"/>
      <c r="S183" s="107"/>
      <c r="T183" s="107"/>
      <c r="U183" s="107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07"/>
      <c r="R184" s="107"/>
      <c r="S184" s="107"/>
      <c r="T184" s="107"/>
      <c r="U184" s="107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07"/>
      <c r="R185" s="107"/>
      <c r="S185" s="107"/>
      <c r="T185" s="107"/>
      <c r="U185" s="107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07"/>
      <c r="R186" s="107"/>
      <c r="S186" s="107"/>
      <c r="T186" s="107"/>
      <c r="U186" s="107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07"/>
      <c r="R187" s="107"/>
      <c r="S187" s="107"/>
      <c r="T187" s="107"/>
      <c r="U187" s="107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07"/>
      <c r="R188" s="107"/>
      <c r="S188" s="107"/>
      <c r="T188" s="107"/>
      <c r="U188" s="107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2020-05-02T14:00:43Z</dcterms:modified>
</cp:coreProperties>
</file>