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5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K16" i="4" l="1"/>
  <c r="O16" i="4" l="1"/>
  <c r="N16" i="4"/>
  <c r="M16" i="4"/>
  <c r="L16" i="4"/>
  <c r="O21" i="5" l="1"/>
  <c r="AI14" i="5"/>
  <c r="AH14" i="5"/>
  <c r="AG14" i="5"/>
  <c r="AF14" i="5"/>
  <c r="AE14" i="5"/>
  <c r="AD14" i="5"/>
  <c r="AC14" i="5"/>
  <c r="AA14" i="5"/>
  <c r="I20" i="5" s="1"/>
  <c r="Z14" i="5"/>
  <c r="H20" i="5" s="1"/>
  <c r="Y14" i="5"/>
  <c r="G20" i="5" s="1"/>
  <c r="G21" i="5" s="1"/>
  <c r="X14" i="5"/>
  <c r="F20" i="5" s="1"/>
  <c r="W14" i="5"/>
  <c r="E20" i="5" s="1"/>
  <c r="E21" i="5" s="1"/>
  <c r="V14" i="5"/>
  <c r="T14" i="5"/>
  <c r="S14" i="5"/>
  <c r="R14" i="5"/>
  <c r="Q14" i="5"/>
  <c r="P14" i="5"/>
  <c r="O14" i="5"/>
  <c r="M14" i="5"/>
  <c r="L14" i="5"/>
  <c r="K14" i="5"/>
  <c r="J14" i="5"/>
  <c r="I14" i="5"/>
  <c r="H14" i="5"/>
  <c r="G14" i="5"/>
  <c r="F14" i="5"/>
  <c r="E14" i="5"/>
  <c r="D15" i="5" l="1"/>
  <c r="I21" i="5"/>
  <c r="M20" i="5"/>
  <c r="N20" i="5"/>
  <c r="AB14" i="5" s="1"/>
  <c r="K20" i="5"/>
  <c r="F21" i="5"/>
  <c r="K21" i="5" s="1"/>
  <c r="H21" i="5"/>
  <c r="L21" i="5" s="1"/>
  <c r="L20" i="5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J17" i="4" l="1"/>
  <c r="V13" i="4"/>
  <c r="N21" i="5"/>
  <c r="M21" i="5"/>
  <c r="O17" i="4"/>
  <c r="J13" i="4"/>
  <c r="M17" i="4"/>
  <c r="L17" i="4"/>
  <c r="N17" i="4"/>
  <c r="K19" i="4"/>
  <c r="O19" i="4"/>
  <c r="J19" i="4"/>
  <c r="J18" i="4"/>
  <c r="O18" i="4"/>
  <c r="N19" i="4"/>
  <c r="L19" i="4"/>
  <c r="M19" i="4"/>
  <c r="N18" i="4"/>
  <c r="L18" i="4"/>
  <c r="M18" i="4"/>
  <c r="AF13" i="4"/>
</calcChain>
</file>

<file path=xl/sharedStrings.xml><?xml version="1.0" encoding="utf-8"?>
<sst xmlns="http://schemas.openxmlformats.org/spreadsheetml/2006/main" count="198" uniqueCount="76">
  <si>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</si>
  <si>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</si>
  <si>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</si>
  <si>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</si>
  <si>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</si>
  <si>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</si>
  <si>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</si>
  <si>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</si>
  <si>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</si>
  <si>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</si>
  <si>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</si>
  <si>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</si>
  <si>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YKKÖSPESIS</t>
  </si>
  <si>
    <t>YK</t>
  </si>
  <si>
    <t>3.</t>
  </si>
  <si>
    <t>Ura</t>
  </si>
  <si>
    <t>4.</t>
  </si>
  <si>
    <t>Teemu Nivala</t>
  </si>
  <si>
    <t>4.5.1994   Kannus</t>
  </si>
  <si>
    <t>5.</t>
  </si>
  <si>
    <t>Seurat</t>
  </si>
  <si>
    <t>Ura = Kannuksen Ura  (1969),  kasvattajaseura</t>
  </si>
  <si>
    <t>YK = Ylivieskan Kuula  (1909)</t>
  </si>
  <si>
    <t>YK  2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</si>
  <si>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</si>
  <si>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</si>
  <si>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</si>
  <si>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</si>
  <si>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</si>
  <si>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</si>
  <si>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</si>
  <si>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</si>
  <si>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</si>
  <si>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</si>
  <si>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</si>
  <si>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</si>
  <si>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2.</t>
  </si>
  <si>
    <t>PuPe</t>
  </si>
  <si>
    <t>PuPe = Puijon Pesis  (2009)</t>
  </si>
  <si>
    <t>8.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</si>
  <si>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</si>
  <si>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</si>
  <si>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</si>
  <si>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</si>
  <si>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</si>
  <si>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</si>
  <si>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</si>
  <si>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</si>
  <si>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</si>
  <si>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</si>
  <si>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</si>
  <si>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</si>
  <si>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</si>
  <si>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</si>
  <si>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</si>
  <si>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6.</t>
  </si>
  <si>
    <t>PuPe  2</t>
  </si>
  <si>
    <t>suomensarja</t>
  </si>
  <si>
    <t>1.</t>
  </si>
  <si>
    <t>ykköspesis</t>
  </si>
  <si>
    <t>Yhteensä</t>
  </si>
  <si>
    <t>Pesispörssi</t>
  </si>
  <si>
    <t>URA SUPERISSA</t>
  </si>
  <si>
    <t>ka/KL</t>
  </si>
  <si>
    <t>ENSIMMÄISET</t>
  </si>
  <si>
    <t>Ottelu</t>
  </si>
  <si>
    <t>28.08. 2019  PuPe - KeKi  0-2  (8-0, 6-3)</t>
  </si>
  <si>
    <t>1.  ottelu</t>
  </si>
  <si>
    <t>Lyöty</t>
  </si>
  <si>
    <t>Tuotu</t>
  </si>
  <si>
    <t>KAIKKI</t>
  </si>
  <si>
    <t>Kunnari</t>
  </si>
  <si>
    <t xml:space="preserve">  25 v   3 kk 24 pv</t>
  </si>
  <si>
    <t>01.09. 2019  KeKi - PuPe  2-0  (6-2, 6-0)</t>
  </si>
  <si>
    <t>3.  ottelu</t>
  </si>
  <si>
    <t xml:space="preserve">  25 v   3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</si>
</sst>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0" fontId="2" fillId="7" borderId="3" xfId="1" applyNumberFormat="1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6" fillId="2" borderId="0" xfId="0" applyFont="1" applyFill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0" fillId="0" borderId="0" xfId="0" applyFill="1"/>
    <xf numFmtId="0" fontId="6" fillId="0" borderId="0" xfId="0" applyFont="1" applyFill="1"/>
    <xf numFmtId="0" fontId="3" fillId="5" borderId="2" xfId="0" applyFont="1" applyFill="1" applyBorder="1"/>
    <xf numFmtId="0" fontId="5" fillId="3" borderId="2" xfId="0" applyFont="1" applyFill="1" applyBorder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4" borderId="1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x14ac:dyDescent="0.25"/>
  <cols>
    <col min="1" max="1" width="0.7109375" style="69" customWidth="1"/>
    <col min="2" max="2" width="6.7109375" style="116" customWidth="1"/>
    <col min="3" max="3" width="6.7109375" style="115" customWidth="1"/>
    <col min="4" max="4" width="9.140625" style="116" customWidth="1"/>
    <col min="5" max="12" width="5.7109375" style="115" customWidth="1"/>
    <col min="13" max="13" width="6" style="115" customWidth="1"/>
    <col min="14" max="14" width="8.85546875" style="115" customWidth="1"/>
    <col min="15" max="15" width="0.7109375" style="14" customWidth="1"/>
    <col min="16" max="20" width="5.7109375" style="115" customWidth="1"/>
    <col min="21" max="21" width="8.7109375" style="115" customWidth="1"/>
    <col min="22" max="22" width="0.7109375" style="14" customWidth="1"/>
    <col min="23" max="27" width="5.7109375" style="115" customWidth="1"/>
    <col min="28" max="28" width="8.7109375" style="115" customWidth="1"/>
    <col min="29" max="29" width="0.7109375" style="14" customWidth="1"/>
    <col min="30" max="35" width="5.7109375" style="115" customWidth="1"/>
    <col min="36" max="36" width="88.7109375" style="78" customWidth="1"/>
    <col min="37" max="37" width="9.140625" style="68"/>
    <col min="38" max="16384" width="9.140625" style="69"/>
  </cols>
  <sheetData>
    <row r="1" spans="1:37" ht="15.75" customHeight="1" x14ac:dyDescent="0.25">
      <c r="A1" s="66"/>
      <c r="B1" s="1" t="s">
        <v>17</v>
      </c>
      <c r="C1" s="2"/>
      <c r="D1" s="3"/>
      <c r="E1" s="4" t="s">
        <v>18</v>
      </c>
      <c r="F1" s="4"/>
      <c r="G1" s="5"/>
      <c r="H1" s="5"/>
      <c r="I1" s="5"/>
      <c r="J1" s="5"/>
      <c r="K1" s="5"/>
      <c r="L1" s="5"/>
      <c r="M1" s="5"/>
      <c r="N1" s="2"/>
      <c r="O1" s="67"/>
      <c r="P1" s="5"/>
      <c r="Q1" s="2"/>
      <c r="R1" s="2"/>
      <c r="S1" s="2"/>
      <c r="T1" s="2"/>
      <c r="U1" s="2"/>
      <c r="V1" s="67"/>
      <c r="W1" s="2"/>
      <c r="X1" s="2"/>
      <c r="Y1" s="2"/>
      <c r="Z1" s="2"/>
      <c r="AA1" s="2"/>
      <c r="AB1" s="2"/>
      <c r="AC1" s="67"/>
      <c r="AD1" s="2"/>
      <c r="AE1" s="2"/>
      <c r="AF1" s="2"/>
      <c r="AG1" s="2"/>
      <c r="AH1" s="2"/>
      <c r="AI1" s="2"/>
      <c r="AJ1" s="66"/>
    </row>
    <row r="2" spans="1:37" s="77" customFormat="1" ht="15" customHeight="1" x14ac:dyDescent="0.2">
      <c r="A2" s="66"/>
      <c r="B2" s="70" t="s">
        <v>34</v>
      </c>
      <c r="C2" s="2"/>
      <c r="D2" s="3"/>
      <c r="E2" s="71" t="s">
        <v>7</v>
      </c>
      <c r="F2" s="72"/>
      <c r="G2" s="72"/>
      <c r="H2" s="28"/>
      <c r="I2" s="73" t="s">
        <v>40</v>
      </c>
      <c r="J2" s="7"/>
      <c r="K2" s="72"/>
      <c r="L2" s="72"/>
      <c r="M2" s="28"/>
      <c r="N2" s="6"/>
      <c r="O2" s="8"/>
      <c r="P2" s="22" t="s">
        <v>41</v>
      </c>
      <c r="Q2" s="28"/>
      <c r="R2" s="28"/>
      <c r="S2" s="28"/>
      <c r="T2" s="35"/>
      <c r="U2" s="36"/>
      <c r="V2" s="74"/>
      <c r="W2" s="22" t="s">
        <v>42</v>
      </c>
      <c r="X2" s="28"/>
      <c r="Y2" s="28"/>
      <c r="Z2" s="28"/>
      <c r="AA2" s="28"/>
      <c r="AB2" s="11"/>
      <c r="AC2" s="74"/>
      <c r="AD2" s="75" t="s">
        <v>43</v>
      </c>
      <c r="AE2" s="72"/>
      <c r="AF2" s="72"/>
      <c r="AG2" s="76"/>
      <c r="AH2" s="72" t="s">
        <v>44</v>
      </c>
      <c r="AI2" s="6"/>
      <c r="AJ2" s="66"/>
      <c r="AK2" s="68"/>
    </row>
    <row r="3" spans="1:37" s="77" customFormat="1" ht="15" customHeight="1" x14ac:dyDescent="0.2">
      <c r="A3" s="66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45</v>
      </c>
      <c r="K3" s="9" t="s">
        <v>46</v>
      </c>
      <c r="L3" s="9" t="s">
        <v>47</v>
      </c>
      <c r="M3" s="9" t="s">
        <v>48</v>
      </c>
      <c r="N3" s="9" t="s">
        <v>9</v>
      </c>
      <c r="O3" s="12"/>
      <c r="P3" s="9" t="s">
        <v>2</v>
      </c>
      <c r="Q3" s="9" t="s">
        <v>6</v>
      </c>
      <c r="R3" s="11" t="s">
        <v>4</v>
      </c>
      <c r="S3" s="9" t="s">
        <v>5</v>
      </c>
      <c r="T3" s="9" t="s">
        <v>8</v>
      </c>
      <c r="U3" s="9" t="s">
        <v>9</v>
      </c>
      <c r="V3" s="12"/>
      <c r="W3" s="9" t="s">
        <v>2</v>
      </c>
      <c r="X3" s="9" t="s">
        <v>6</v>
      </c>
      <c r="Y3" s="11" t="s">
        <v>4</v>
      </c>
      <c r="Z3" s="9" t="s">
        <v>5</v>
      </c>
      <c r="AA3" s="9" t="s">
        <v>8</v>
      </c>
      <c r="AB3" s="9" t="s">
        <v>9</v>
      </c>
      <c r="AC3" s="12"/>
      <c r="AD3" s="9" t="s">
        <v>49</v>
      </c>
      <c r="AE3" s="9" t="s">
        <v>50</v>
      </c>
      <c r="AF3" s="11" t="s">
        <v>51</v>
      </c>
      <c r="AG3" s="11" t="s">
        <v>52</v>
      </c>
      <c r="AH3" s="13" t="s">
        <v>53</v>
      </c>
      <c r="AI3" s="9" t="s">
        <v>54</v>
      </c>
      <c r="AJ3" s="78"/>
      <c r="AK3" s="68"/>
    </row>
    <row r="4" spans="1:37" s="77" customFormat="1" ht="15" customHeight="1" x14ac:dyDescent="0.25">
      <c r="A4" s="66"/>
      <c r="B4" s="79">
        <v>2012</v>
      </c>
      <c r="C4" s="79" t="s">
        <v>55</v>
      </c>
      <c r="D4" s="80" t="s">
        <v>56</v>
      </c>
      <c r="E4" s="79"/>
      <c r="F4" s="26" t="s">
        <v>57</v>
      </c>
      <c r="G4" s="79"/>
      <c r="H4" s="79"/>
      <c r="I4" s="79"/>
      <c r="J4" s="79"/>
      <c r="K4" s="79"/>
      <c r="L4" s="79"/>
      <c r="M4" s="79"/>
      <c r="N4" s="81"/>
      <c r="O4" s="14"/>
      <c r="P4" s="15"/>
      <c r="Q4" s="15"/>
      <c r="R4" s="16"/>
      <c r="S4" s="15"/>
      <c r="T4" s="15"/>
      <c r="U4" s="16"/>
      <c r="V4" s="14"/>
      <c r="W4" s="82"/>
      <c r="X4" s="83"/>
      <c r="Y4" s="83"/>
      <c r="Z4" s="83"/>
      <c r="AA4" s="83"/>
      <c r="AB4" s="83"/>
      <c r="AC4" s="14"/>
      <c r="AD4" s="15"/>
      <c r="AE4" s="15"/>
      <c r="AF4" s="15"/>
      <c r="AG4" s="16"/>
      <c r="AH4" s="17"/>
      <c r="AI4" s="15"/>
      <c r="AJ4" s="78"/>
      <c r="AK4" s="68"/>
    </row>
    <row r="5" spans="1:37" s="77" customFormat="1" ht="15" customHeight="1" x14ac:dyDescent="0.25">
      <c r="A5" s="66"/>
      <c r="B5" s="79">
        <v>2013</v>
      </c>
      <c r="C5" s="79" t="s">
        <v>16</v>
      </c>
      <c r="D5" s="80" t="s">
        <v>56</v>
      </c>
      <c r="E5" s="79"/>
      <c r="F5" s="26" t="s">
        <v>57</v>
      </c>
      <c r="G5" s="79"/>
      <c r="H5" s="79"/>
      <c r="I5" s="79"/>
      <c r="J5" s="79"/>
      <c r="K5" s="79"/>
      <c r="L5" s="79"/>
      <c r="M5" s="79"/>
      <c r="N5" s="81"/>
      <c r="O5" s="14"/>
      <c r="P5" s="15"/>
      <c r="Q5" s="15"/>
      <c r="R5" s="16"/>
      <c r="S5" s="15"/>
      <c r="T5" s="15"/>
      <c r="U5" s="16"/>
      <c r="V5" s="14"/>
      <c r="W5" s="82"/>
      <c r="X5" s="83"/>
      <c r="Y5" s="83"/>
      <c r="Z5" s="83"/>
      <c r="AA5" s="83"/>
      <c r="AB5" s="83"/>
      <c r="AC5" s="14"/>
      <c r="AD5" s="15"/>
      <c r="AE5" s="15"/>
      <c r="AF5" s="15"/>
      <c r="AG5" s="16"/>
      <c r="AH5" s="17"/>
      <c r="AI5" s="15"/>
      <c r="AJ5" s="78"/>
      <c r="AK5" s="68"/>
    </row>
    <row r="6" spans="1:37" s="77" customFormat="1" ht="15" customHeight="1" x14ac:dyDescent="0.25">
      <c r="A6" s="66"/>
      <c r="B6" s="79">
        <v>2014</v>
      </c>
      <c r="C6" s="79" t="s">
        <v>58</v>
      </c>
      <c r="D6" s="80" t="s">
        <v>56</v>
      </c>
      <c r="E6" s="79"/>
      <c r="F6" s="26" t="s">
        <v>57</v>
      </c>
      <c r="G6" s="79"/>
      <c r="H6" s="79"/>
      <c r="I6" s="79"/>
      <c r="J6" s="79"/>
      <c r="K6" s="79"/>
      <c r="L6" s="79"/>
      <c r="M6" s="79"/>
      <c r="N6" s="81"/>
      <c r="O6" s="14"/>
      <c r="P6" s="15"/>
      <c r="Q6" s="15"/>
      <c r="R6" s="16"/>
      <c r="S6" s="15"/>
      <c r="T6" s="15"/>
      <c r="U6" s="16"/>
      <c r="V6" s="14"/>
      <c r="W6" s="82"/>
      <c r="X6" s="83"/>
      <c r="Y6" s="83"/>
      <c r="Z6" s="83"/>
      <c r="AA6" s="83"/>
      <c r="AB6" s="83"/>
      <c r="AC6" s="14"/>
      <c r="AD6" s="15"/>
      <c r="AE6" s="15"/>
      <c r="AF6" s="15"/>
      <c r="AG6" s="16"/>
      <c r="AH6" s="17"/>
      <c r="AI6" s="15"/>
      <c r="AJ6" s="78"/>
      <c r="AK6" s="68"/>
    </row>
    <row r="7" spans="1:37" s="77" customFormat="1" ht="15" customHeight="1" x14ac:dyDescent="0.25">
      <c r="A7" s="66"/>
      <c r="B7" s="79">
        <v>2015</v>
      </c>
      <c r="C7" s="79"/>
      <c r="D7" s="80"/>
      <c r="E7" s="79"/>
      <c r="F7" s="26" t="s">
        <v>57</v>
      </c>
      <c r="G7" s="79"/>
      <c r="H7" s="79"/>
      <c r="I7" s="79"/>
      <c r="J7" s="79"/>
      <c r="K7" s="79"/>
      <c r="L7" s="79"/>
      <c r="M7" s="79"/>
      <c r="N7" s="81"/>
      <c r="O7" s="14"/>
      <c r="P7" s="15"/>
      <c r="Q7" s="15"/>
      <c r="R7" s="16"/>
      <c r="S7" s="15"/>
      <c r="T7" s="15"/>
      <c r="U7" s="16"/>
      <c r="V7" s="14"/>
      <c r="W7" s="82"/>
      <c r="X7" s="83"/>
      <c r="Y7" s="83"/>
      <c r="Z7" s="83"/>
      <c r="AA7" s="83"/>
      <c r="AB7" s="83"/>
      <c r="AC7" s="14"/>
      <c r="AD7" s="15"/>
      <c r="AE7" s="15"/>
      <c r="AF7" s="15"/>
      <c r="AG7" s="16"/>
      <c r="AH7" s="17"/>
      <c r="AI7" s="15"/>
      <c r="AJ7" s="78"/>
      <c r="AK7" s="68"/>
    </row>
    <row r="8" spans="1:37" s="77" customFormat="1" ht="15" customHeight="1" x14ac:dyDescent="0.25">
      <c r="A8" s="66"/>
      <c r="B8" s="79">
        <v>2016</v>
      </c>
      <c r="C8" s="79" t="s">
        <v>14</v>
      </c>
      <c r="D8" s="80" t="s">
        <v>56</v>
      </c>
      <c r="E8" s="79"/>
      <c r="F8" s="26" t="s">
        <v>57</v>
      </c>
      <c r="G8" s="79"/>
      <c r="H8" s="79"/>
      <c r="I8" s="79"/>
      <c r="J8" s="79"/>
      <c r="K8" s="79"/>
      <c r="L8" s="79"/>
      <c r="M8" s="79"/>
      <c r="N8" s="81"/>
      <c r="O8" s="14"/>
      <c r="P8" s="15"/>
      <c r="Q8" s="15"/>
      <c r="R8" s="16"/>
      <c r="S8" s="15"/>
      <c r="T8" s="15"/>
      <c r="U8" s="16"/>
      <c r="V8" s="14"/>
      <c r="W8" s="82"/>
      <c r="X8" s="83"/>
      <c r="Y8" s="83"/>
      <c r="Z8" s="83"/>
      <c r="AA8" s="83"/>
      <c r="AB8" s="83"/>
      <c r="AC8" s="14"/>
      <c r="AD8" s="15"/>
      <c r="AE8" s="15"/>
      <c r="AF8" s="15"/>
      <c r="AG8" s="16"/>
      <c r="AH8" s="17"/>
      <c r="AI8" s="15"/>
      <c r="AJ8" s="78"/>
      <c r="AK8" s="68"/>
    </row>
    <row r="9" spans="1:37" s="77" customFormat="1" ht="15" customHeight="1" x14ac:dyDescent="0.25">
      <c r="A9" s="66"/>
      <c r="B9" s="84">
        <v>2016</v>
      </c>
      <c r="C9" s="84" t="s">
        <v>19</v>
      </c>
      <c r="D9" s="85" t="s">
        <v>13</v>
      </c>
      <c r="E9" s="32"/>
      <c r="F9" s="32" t="s">
        <v>59</v>
      </c>
      <c r="G9" s="32"/>
      <c r="H9" s="86"/>
      <c r="I9" s="84"/>
      <c r="J9" s="84"/>
      <c r="K9" s="84"/>
      <c r="L9" s="84"/>
      <c r="M9" s="87"/>
      <c r="N9" s="84"/>
      <c r="O9" s="14"/>
      <c r="P9" s="15"/>
      <c r="Q9" s="16"/>
      <c r="R9" s="16"/>
      <c r="S9" s="15"/>
      <c r="T9" s="15"/>
      <c r="U9" s="16"/>
      <c r="V9" s="14"/>
      <c r="W9" s="82"/>
      <c r="X9" s="83"/>
      <c r="Y9" s="83"/>
      <c r="Z9" s="83"/>
      <c r="AA9" s="83"/>
      <c r="AB9" s="88"/>
      <c r="AC9" s="14"/>
      <c r="AD9" s="15"/>
      <c r="AE9" s="15"/>
      <c r="AF9" s="15"/>
      <c r="AG9" s="16"/>
      <c r="AH9" s="17"/>
      <c r="AI9" s="15"/>
      <c r="AJ9" s="78"/>
      <c r="AK9" s="68"/>
    </row>
    <row r="10" spans="1:37" s="77" customFormat="1" ht="15" customHeight="1" x14ac:dyDescent="0.25">
      <c r="A10" s="66"/>
      <c r="B10" s="84">
        <v>2017</v>
      </c>
      <c r="C10" s="84" t="s">
        <v>24</v>
      </c>
      <c r="D10" s="85" t="s">
        <v>13</v>
      </c>
      <c r="E10" s="32"/>
      <c r="F10" s="32" t="s">
        <v>59</v>
      </c>
      <c r="G10" s="32"/>
      <c r="H10" s="86"/>
      <c r="I10" s="84"/>
      <c r="J10" s="84"/>
      <c r="K10" s="84"/>
      <c r="L10" s="84"/>
      <c r="M10" s="87"/>
      <c r="N10" s="84"/>
      <c r="O10" s="14"/>
      <c r="P10" s="15"/>
      <c r="Q10" s="16"/>
      <c r="R10" s="16"/>
      <c r="S10" s="15"/>
      <c r="T10" s="15"/>
      <c r="U10" s="16"/>
      <c r="V10" s="14"/>
      <c r="W10" s="82"/>
      <c r="X10" s="83"/>
      <c r="Y10" s="83"/>
      <c r="Z10" s="83"/>
      <c r="AA10" s="83"/>
      <c r="AB10" s="88"/>
      <c r="AC10" s="14"/>
      <c r="AD10" s="15"/>
      <c r="AE10" s="15"/>
      <c r="AF10" s="15"/>
      <c r="AG10" s="16"/>
      <c r="AH10" s="17"/>
      <c r="AI10" s="15"/>
      <c r="AJ10" s="78"/>
      <c r="AK10" s="68"/>
    </row>
    <row r="11" spans="1:37" s="77" customFormat="1" ht="15" customHeight="1" x14ac:dyDescent="0.25">
      <c r="A11" s="66"/>
      <c r="B11" s="84">
        <v>2018</v>
      </c>
      <c r="C11" s="84" t="s">
        <v>16</v>
      </c>
      <c r="D11" s="85" t="s">
        <v>37</v>
      </c>
      <c r="E11" s="32"/>
      <c r="F11" s="32" t="s">
        <v>59</v>
      </c>
      <c r="G11" s="32"/>
      <c r="H11" s="86"/>
      <c r="I11" s="84"/>
      <c r="J11" s="84"/>
      <c r="K11" s="84"/>
      <c r="L11" s="84"/>
      <c r="M11" s="87"/>
      <c r="N11" s="84"/>
      <c r="O11" s="14"/>
      <c r="P11" s="15"/>
      <c r="Q11" s="15"/>
      <c r="R11" s="16"/>
      <c r="S11" s="15"/>
      <c r="T11" s="15"/>
      <c r="U11" s="16"/>
      <c r="V11" s="14"/>
      <c r="W11" s="82"/>
      <c r="X11" s="83"/>
      <c r="Y11" s="83"/>
      <c r="Z11" s="83"/>
      <c r="AA11" s="83"/>
      <c r="AB11" s="83"/>
      <c r="AC11" s="14"/>
      <c r="AD11" s="15"/>
      <c r="AE11" s="15"/>
      <c r="AF11" s="15"/>
      <c r="AG11" s="16"/>
      <c r="AH11" s="17"/>
      <c r="AI11" s="15"/>
      <c r="AJ11" s="78"/>
      <c r="AK11" s="68"/>
    </row>
    <row r="12" spans="1:37" s="77" customFormat="1" ht="15" customHeight="1" x14ac:dyDescent="0.25">
      <c r="A12" s="66"/>
      <c r="B12" s="84">
        <v>2019</v>
      </c>
      <c r="C12" s="84" t="s">
        <v>14</v>
      </c>
      <c r="D12" s="34" t="s">
        <v>37</v>
      </c>
      <c r="E12" s="117"/>
      <c r="F12" s="117" t="s">
        <v>59</v>
      </c>
      <c r="G12" s="32"/>
      <c r="H12" s="86"/>
      <c r="I12" s="84"/>
      <c r="J12" s="86"/>
      <c r="K12" s="86"/>
      <c r="L12" s="86"/>
      <c r="M12" s="33"/>
      <c r="N12" s="84"/>
      <c r="O12" s="14"/>
      <c r="P12" s="15"/>
      <c r="Q12" s="16"/>
      <c r="R12" s="16"/>
      <c r="S12" s="15"/>
      <c r="T12" s="15"/>
      <c r="U12" s="16"/>
      <c r="V12" s="14"/>
      <c r="W12" s="82">
        <v>3</v>
      </c>
      <c r="X12" s="83">
        <v>0</v>
      </c>
      <c r="Y12" s="83">
        <v>1</v>
      </c>
      <c r="Z12" s="83">
        <v>0</v>
      </c>
      <c r="AA12" s="83">
        <v>2</v>
      </c>
      <c r="AB12" s="89">
        <v>0.1333</v>
      </c>
      <c r="AC12" s="14">
        <v>15</v>
      </c>
      <c r="AD12" s="15"/>
      <c r="AE12" s="15"/>
      <c r="AF12" s="15"/>
      <c r="AG12" s="16"/>
      <c r="AH12" s="17"/>
      <c r="AI12" s="15"/>
      <c r="AJ12" s="78"/>
      <c r="AK12" s="68"/>
    </row>
    <row r="13" spans="1:37" s="77" customFormat="1" ht="15" customHeight="1" x14ac:dyDescent="0.25">
      <c r="A13" s="66"/>
      <c r="B13" s="84">
        <v>2020</v>
      </c>
      <c r="C13" s="84" t="s">
        <v>14</v>
      </c>
      <c r="D13" s="85" t="s">
        <v>37</v>
      </c>
      <c r="E13" s="87"/>
      <c r="F13" s="32" t="s">
        <v>59</v>
      </c>
      <c r="G13" s="87"/>
      <c r="H13" s="86"/>
      <c r="I13" s="84"/>
      <c r="J13" s="84"/>
      <c r="K13" s="84"/>
      <c r="L13" s="84"/>
      <c r="M13" s="87"/>
      <c r="N13" s="118"/>
      <c r="O13" s="14"/>
      <c r="P13" s="15"/>
      <c r="Q13" s="16"/>
      <c r="R13" s="16"/>
      <c r="S13" s="15"/>
      <c r="T13" s="15"/>
      <c r="U13" s="16"/>
      <c r="V13" s="14"/>
      <c r="W13" s="82"/>
      <c r="X13" s="83"/>
      <c r="Y13" s="83"/>
      <c r="Z13" s="83"/>
      <c r="AA13" s="83"/>
      <c r="AB13" s="83"/>
      <c r="AC13" s="14"/>
      <c r="AD13" s="15"/>
      <c r="AE13" s="15"/>
      <c r="AF13" s="15"/>
      <c r="AG13" s="16"/>
      <c r="AH13" s="17"/>
      <c r="AI13" s="15"/>
      <c r="AJ13" s="78"/>
      <c r="AK13" s="68"/>
    </row>
    <row r="14" spans="1:37" s="77" customFormat="1" ht="15" customHeight="1" x14ac:dyDescent="0.2">
      <c r="A14" s="66"/>
      <c r="B14" s="18" t="s">
        <v>60</v>
      </c>
      <c r="C14" s="13"/>
      <c r="D14" s="11"/>
      <c r="E14" s="9">
        <f t="shared" ref="E14:M14" si="0">SUM(E4:E13)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13">
        <f t="shared" si="0"/>
        <v>0</v>
      </c>
      <c r="N14" s="90">
        <v>0</v>
      </c>
      <c r="O14" s="91">
        <f t="shared" ref="O14:T14" si="1">SUM(O4:O13)</f>
        <v>0</v>
      </c>
      <c r="P14" s="9">
        <f t="shared" si="1"/>
        <v>0</v>
      </c>
      <c r="Q14" s="11">
        <f t="shared" si="1"/>
        <v>0</v>
      </c>
      <c r="R14" s="9">
        <f t="shared" si="1"/>
        <v>0</v>
      </c>
      <c r="S14" s="9">
        <f t="shared" si="1"/>
        <v>0</v>
      </c>
      <c r="T14" s="9">
        <f t="shared" si="1"/>
        <v>0</v>
      </c>
      <c r="U14" s="90">
        <v>0</v>
      </c>
      <c r="V14" s="91">
        <f t="shared" ref="V14:AA14" si="2">SUM(V4:V13)</f>
        <v>0</v>
      </c>
      <c r="W14" s="9">
        <f t="shared" si="2"/>
        <v>3</v>
      </c>
      <c r="X14" s="9">
        <f t="shared" si="2"/>
        <v>0</v>
      </c>
      <c r="Y14" s="9">
        <f t="shared" si="2"/>
        <v>1</v>
      </c>
      <c r="Z14" s="9">
        <f t="shared" si="2"/>
        <v>0</v>
      </c>
      <c r="AA14" s="9">
        <f t="shared" si="2"/>
        <v>2</v>
      </c>
      <c r="AB14" s="92">
        <f>PRODUCT(N20)</f>
        <v>0.13333333333333333</v>
      </c>
      <c r="AC14" s="91">
        <f t="shared" ref="AC14:AI14" si="3">SUM(AC4:AC13)</f>
        <v>15</v>
      </c>
      <c r="AD14" s="9">
        <f t="shared" si="3"/>
        <v>0</v>
      </c>
      <c r="AE14" s="9">
        <f t="shared" si="3"/>
        <v>0</v>
      </c>
      <c r="AF14" s="9">
        <f t="shared" si="3"/>
        <v>0</v>
      </c>
      <c r="AG14" s="9">
        <f t="shared" si="3"/>
        <v>0</v>
      </c>
      <c r="AH14" s="9">
        <f t="shared" si="3"/>
        <v>0</v>
      </c>
      <c r="AI14" s="9">
        <f t="shared" si="3"/>
        <v>0</v>
      </c>
      <c r="AJ14" s="78"/>
      <c r="AK14" s="68"/>
    </row>
    <row r="15" spans="1:37" s="96" customFormat="1" ht="15" customHeight="1" x14ac:dyDescent="0.2">
      <c r="A15" s="93"/>
      <c r="B15" s="1" t="s">
        <v>61</v>
      </c>
      <c r="C15" s="17"/>
      <c r="D15" s="94">
        <f>SUM(F14:H14)+((I14-F14-G14)/3)+(E14/3)+(AD14*25)+(AE14*25)+(AF14*10)+(AG14*25)+(AH14*20)+(AI14*15)+20-20</f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20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95"/>
      <c r="AI15" s="19"/>
      <c r="AJ15" s="66"/>
    </row>
    <row r="16" spans="1:37" s="97" customFormat="1" ht="15" customHeight="1" x14ac:dyDescent="0.25">
      <c r="A16" s="93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4"/>
      <c r="P16" s="19"/>
      <c r="Q16" s="21"/>
      <c r="R16" s="19"/>
      <c r="S16" s="19"/>
      <c r="T16" s="19"/>
      <c r="U16" s="19"/>
      <c r="V16" s="14"/>
      <c r="W16" s="19"/>
      <c r="X16" s="19"/>
      <c r="Y16" s="19"/>
      <c r="Z16" s="19"/>
      <c r="AA16" s="19"/>
      <c r="AB16" s="19"/>
      <c r="AC16" s="14"/>
      <c r="AD16" s="19"/>
      <c r="AE16" s="19"/>
      <c r="AF16" s="19"/>
      <c r="AG16" s="19"/>
      <c r="AH16" s="19"/>
      <c r="AI16" s="19"/>
      <c r="AJ16" s="66"/>
    </row>
    <row r="17" spans="1:37" s="96" customFormat="1" ht="15" customHeight="1" x14ac:dyDescent="0.25">
      <c r="A17" s="93"/>
      <c r="B17" s="22" t="s">
        <v>62</v>
      </c>
      <c r="C17" s="98"/>
      <c r="D17" s="98"/>
      <c r="E17" s="9" t="s">
        <v>2</v>
      </c>
      <c r="F17" s="9" t="s">
        <v>6</v>
      </c>
      <c r="G17" s="11" t="s">
        <v>4</v>
      </c>
      <c r="H17" s="9" t="s">
        <v>5</v>
      </c>
      <c r="I17" s="9" t="s">
        <v>8</v>
      </c>
      <c r="J17" s="19"/>
      <c r="K17" s="9" t="s">
        <v>10</v>
      </c>
      <c r="L17" s="9" t="s">
        <v>11</v>
      </c>
      <c r="M17" s="9" t="s">
        <v>63</v>
      </c>
      <c r="N17" s="9" t="s">
        <v>9</v>
      </c>
      <c r="O17" s="12"/>
      <c r="P17" s="23" t="s">
        <v>64</v>
      </c>
      <c r="Q17" s="3"/>
      <c r="R17" s="3"/>
      <c r="S17" s="3"/>
      <c r="T17" s="99"/>
      <c r="U17" s="99"/>
      <c r="V17" s="99"/>
      <c r="W17" s="99"/>
      <c r="X17" s="99"/>
      <c r="Y17" s="99"/>
      <c r="Z17" s="99"/>
      <c r="AA17" s="3"/>
      <c r="AB17" s="3"/>
      <c r="AC17" s="99"/>
      <c r="AD17" s="3"/>
      <c r="AE17" s="3"/>
      <c r="AF17" s="3"/>
      <c r="AG17" s="3"/>
      <c r="AH17" s="3"/>
      <c r="AI17" s="24"/>
      <c r="AJ17" s="66"/>
      <c r="AK17" s="100"/>
    </row>
    <row r="18" spans="1:37" s="96" customFormat="1" ht="15" customHeight="1" x14ac:dyDescent="0.25">
      <c r="A18" s="93"/>
      <c r="B18" s="23" t="s">
        <v>7</v>
      </c>
      <c r="C18" s="3"/>
      <c r="D18" s="24"/>
      <c r="E18" s="15"/>
      <c r="F18" s="15"/>
      <c r="G18" s="15"/>
      <c r="H18" s="15"/>
      <c r="I18" s="15"/>
      <c r="J18" s="19"/>
      <c r="K18" s="101"/>
      <c r="L18" s="101"/>
      <c r="M18" s="101"/>
      <c r="N18" s="25"/>
      <c r="O18" s="12"/>
      <c r="P18" s="51" t="s">
        <v>65</v>
      </c>
      <c r="Q18" s="119"/>
      <c r="R18" s="52" t="s">
        <v>66</v>
      </c>
      <c r="S18" s="52"/>
      <c r="T18" s="52"/>
      <c r="U18" s="52"/>
      <c r="V18" s="52"/>
      <c r="W18" s="52"/>
      <c r="X18" s="52"/>
      <c r="Y18" s="52"/>
      <c r="Z18" s="52"/>
      <c r="AA18" s="120" t="s">
        <v>67</v>
      </c>
      <c r="AB18" s="120"/>
      <c r="AC18" s="52"/>
      <c r="AD18" s="52" t="s">
        <v>72</v>
      </c>
      <c r="AE18" s="52"/>
      <c r="AF18" s="121"/>
      <c r="AG18" s="52"/>
      <c r="AH18" s="52"/>
      <c r="AI18" s="53"/>
      <c r="AJ18" s="66"/>
      <c r="AK18" s="100"/>
    </row>
    <row r="19" spans="1:37" s="96" customFormat="1" ht="15" customHeight="1" x14ac:dyDescent="0.25">
      <c r="A19" s="93"/>
      <c r="B19" s="102" t="s">
        <v>41</v>
      </c>
      <c r="C19" s="103"/>
      <c r="D19" s="104"/>
      <c r="E19" s="15"/>
      <c r="F19" s="15"/>
      <c r="G19" s="15"/>
      <c r="H19" s="15"/>
      <c r="I19" s="15"/>
      <c r="J19" s="19"/>
      <c r="K19" s="101"/>
      <c r="L19" s="101"/>
      <c r="M19" s="101"/>
      <c r="N19" s="25"/>
      <c r="O19" s="12">
        <v>0</v>
      </c>
      <c r="P19" s="122" t="s">
        <v>68</v>
      </c>
      <c r="Q19" s="123"/>
      <c r="R19" s="124" t="s">
        <v>73</v>
      </c>
      <c r="S19" s="124"/>
      <c r="T19" s="124"/>
      <c r="U19" s="124"/>
      <c r="V19" s="124"/>
      <c r="W19" s="124"/>
      <c r="X19" s="124"/>
      <c r="Y19" s="124"/>
      <c r="Z19" s="124"/>
      <c r="AA19" s="125" t="s">
        <v>74</v>
      </c>
      <c r="AB19" s="125"/>
      <c r="AC19" s="124"/>
      <c r="AD19" s="124" t="s">
        <v>75</v>
      </c>
      <c r="AE19" s="124"/>
      <c r="AF19" s="91"/>
      <c r="AG19" s="124"/>
      <c r="AH19" s="124"/>
      <c r="AI19" s="126"/>
      <c r="AJ19" s="66"/>
      <c r="AK19" s="100"/>
    </row>
    <row r="20" spans="1:37" s="96" customFormat="1" ht="15" customHeight="1" x14ac:dyDescent="0.25">
      <c r="A20" s="93"/>
      <c r="B20" s="105" t="s">
        <v>42</v>
      </c>
      <c r="C20" s="106"/>
      <c r="D20" s="107"/>
      <c r="E20" s="82">
        <f>SUM(W14)</f>
        <v>3</v>
      </c>
      <c r="F20" s="82">
        <f>SUM(X14)</f>
        <v>0</v>
      </c>
      <c r="G20" s="82">
        <f>SUM(Y14)</f>
        <v>1</v>
      </c>
      <c r="H20" s="82">
        <f>SUM(Z14)</f>
        <v>0</v>
      </c>
      <c r="I20" s="82">
        <f>SUM(AA14)</f>
        <v>2</v>
      </c>
      <c r="J20" s="19"/>
      <c r="K20" s="108">
        <f>PRODUCT((F20+G20)/E20)</f>
        <v>0.33333333333333331</v>
      </c>
      <c r="L20" s="108">
        <f>PRODUCT(H20/E20)</f>
        <v>0</v>
      </c>
      <c r="M20" s="108">
        <f>PRODUCT(I20/E20)</f>
        <v>0.66666666666666663</v>
      </c>
      <c r="N20" s="109">
        <f>PRODUCT(I20/O20)</f>
        <v>0.13333333333333333</v>
      </c>
      <c r="O20" s="12">
        <v>15</v>
      </c>
      <c r="P20" s="122" t="s">
        <v>69</v>
      </c>
      <c r="Q20" s="123"/>
      <c r="R20" s="124"/>
      <c r="S20" s="124"/>
      <c r="T20" s="124"/>
      <c r="U20" s="124"/>
      <c r="V20" s="124"/>
      <c r="W20" s="124"/>
      <c r="X20" s="124"/>
      <c r="Y20" s="124"/>
      <c r="Z20" s="124"/>
      <c r="AA20" s="125"/>
      <c r="AB20" s="125"/>
      <c r="AC20" s="124"/>
      <c r="AD20" s="124"/>
      <c r="AE20" s="124"/>
      <c r="AF20" s="91"/>
      <c r="AG20" s="124"/>
      <c r="AH20" s="124"/>
      <c r="AI20" s="126"/>
      <c r="AJ20" s="66"/>
      <c r="AK20" s="100"/>
    </row>
    <row r="21" spans="1:37" s="96" customFormat="1" ht="15" customHeight="1" x14ac:dyDescent="0.25">
      <c r="A21" s="93"/>
      <c r="B21" s="110" t="s">
        <v>70</v>
      </c>
      <c r="C21" s="111"/>
      <c r="D21" s="112"/>
      <c r="E21" s="9">
        <f>SUM(E18:E20)</f>
        <v>3</v>
      </c>
      <c r="F21" s="9">
        <f>SUM(F18:F20)</f>
        <v>0</v>
      </c>
      <c r="G21" s="9">
        <f>SUM(G18:G20)</f>
        <v>1</v>
      </c>
      <c r="H21" s="9">
        <f>SUM(H18:H20)</f>
        <v>0</v>
      </c>
      <c r="I21" s="9">
        <f>SUM(I18:I20)</f>
        <v>2</v>
      </c>
      <c r="J21" s="19"/>
      <c r="K21" s="113">
        <f>PRODUCT((F21+G21)/E21)</f>
        <v>0.33333333333333331</v>
      </c>
      <c r="L21" s="113">
        <f>PRODUCT(H21/E21)</f>
        <v>0</v>
      </c>
      <c r="M21" s="113">
        <f>PRODUCT(I21/E21)</f>
        <v>0.66666666666666663</v>
      </c>
      <c r="N21" s="90">
        <f>PRODUCT(I21/O21)</f>
        <v>0.13333333333333333</v>
      </c>
      <c r="O21" s="12">
        <f>SUM(O19:O20)</f>
        <v>15</v>
      </c>
      <c r="P21" s="127" t="s">
        <v>71</v>
      </c>
      <c r="Q21" s="128"/>
      <c r="R21" s="128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30"/>
      <c r="AI21" s="131"/>
      <c r="AJ21" s="66"/>
      <c r="AK21" s="100"/>
    </row>
    <row r="22" spans="1:37" s="77" customFormat="1" ht="15" customHeight="1" x14ac:dyDescent="0.25">
      <c r="A22" s="6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  <c r="O22" s="14"/>
      <c r="P22" s="19"/>
      <c r="Q22" s="21"/>
      <c r="R22" s="19"/>
      <c r="S22" s="19"/>
      <c r="T22" s="12"/>
      <c r="U22" s="12"/>
      <c r="V22" s="14"/>
      <c r="W22" s="12"/>
      <c r="X22" s="114"/>
      <c r="Y22" s="114"/>
      <c r="Z22" s="12"/>
      <c r="AA22" s="12"/>
      <c r="AB22" s="12"/>
      <c r="AC22" s="14"/>
      <c r="AD22" s="12"/>
      <c r="AE22" s="12"/>
      <c r="AF22" s="12"/>
      <c r="AG22" s="12"/>
      <c r="AH22" s="12"/>
      <c r="AI22" s="12"/>
      <c r="AJ22" s="78"/>
      <c r="AK22" s="68"/>
    </row>
    <row r="23" spans="1:37" ht="15" customHeight="1" x14ac:dyDescent="0.25">
      <c r="A23" s="66"/>
      <c r="B23" s="21" t="s">
        <v>20</v>
      </c>
      <c r="C23" s="19"/>
      <c r="D23" s="19" t="s">
        <v>21</v>
      </c>
      <c r="E23" s="12"/>
      <c r="F23" s="14"/>
      <c r="G23" s="14"/>
      <c r="H23" s="54"/>
      <c r="I23" s="54"/>
      <c r="J23" s="54"/>
      <c r="K23" s="54"/>
      <c r="L23" s="54"/>
      <c r="M23" s="21"/>
      <c r="N23" s="21"/>
      <c r="O23" s="21"/>
      <c r="P23" s="19"/>
      <c r="Q23" s="19"/>
      <c r="R23" s="19"/>
      <c r="S23" s="19"/>
      <c r="T23" s="19"/>
      <c r="U23" s="19"/>
      <c r="W23" s="12"/>
      <c r="X23" s="114"/>
      <c r="Y23" s="114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K23" s="69"/>
    </row>
    <row r="24" spans="1:37" s="77" customFormat="1" ht="15" customHeight="1" x14ac:dyDescent="0.25">
      <c r="A24" s="66"/>
      <c r="B24" s="21"/>
      <c r="C24" s="19"/>
      <c r="D24" s="19" t="s">
        <v>22</v>
      </c>
      <c r="E24" s="19"/>
      <c r="F24" s="19"/>
      <c r="G24" s="19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19"/>
      <c r="V24" s="19"/>
      <c r="W24" s="12"/>
      <c r="X24" s="114"/>
      <c r="Y24" s="114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78"/>
      <c r="AK24" s="69"/>
    </row>
    <row r="25" spans="1:37" ht="15" customHeight="1" x14ac:dyDescent="0.25">
      <c r="A25" s="66"/>
      <c r="B25" s="21"/>
      <c r="C25" s="19"/>
      <c r="D25" s="19" t="s">
        <v>38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19"/>
      <c r="V25" s="19"/>
      <c r="W25" s="12"/>
      <c r="X25" s="114"/>
      <c r="Y25" s="114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K25" s="69"/>
    </row>
    <row r="26" spans="1:37" ht="15" customHeight="1" x14ac:dyDescent="0.25">
      <c r="A26" s="66"/>
      <c r="B26" s="21"/>
      <c r="C26" s="19"/>
      <c r="D26" s="19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2"/>
      <c r="W26" s="12"/>
      <c r="X26" s="114"/>
      <c r="Y26" s="114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K26" s="69"/>
    </row>
    <row r="27" spans="1:37" ht="15" customHeight="1" x14ac:dyDescent="0.25">
      <c r="A27" s="66"/>
      <c r="B27" s="21"/>
      <c r="C27" s="19"/>
      <c r="D27" s="1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9"/>
      <c r="W27" s="12"/>
      <c r="X27" s="114"/>
      <c r="Y27" s="114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K27" s="69"/>
    </row>
    <row r="28" spans="1:37" ht="15" customHeight="1" x14ac:dyDescent="0.25">
      <c r="A28" s="66"/>
      <c r="B28" s="21"/>
      <c r="C28" s="19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9"/>
      <c r="V28" s="19"/>
      <c r="W28" s="12"/>
      <c r="X28" s="114"/>
      <c r="Y28" s="114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K28" s="69"/>
    </row>
    <row r="29" spans="1:37" ht="15" customHeight="1" x14ac:dyDescent="0.25">
      <c r="A29" s="66"/>
      <c r="B29" s="19"/>
      <c r="C29" s="19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19"/>
      <c r="V29" s="19"/>
      <c r="W29" s="12"/>
      <c r="X29" s="114"/>
      <c r="Y29" s="114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K29" s="69"/>
    </row>
    <row r="30" spans="1:37" ht="15" customHeight="1" x14ac:dyDescent="0.25">
      <c r="A30" s="66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2"/>
      <c r="P30" s="19"/>
      <c r="Q30" s="12"/>
      <c r="R30" s="12"/>
      <c r="S30" s="12"/>
      <c r="T30" s="12"/>
      <c r="U30" s="12"/>
      <c r="V30" s="12"/>
      <c r="W30" s="12"/>
      <c r="X30" s="114"/>
      <c r="Y30" s="1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K30" s="69"/>
    </row>
    <row r="31" spans="1:37" ht="15" customHeight="1" x14ac:dyDescent="0.25">
      <c r="A31" s="66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2"/>
      <c r="P31" s="19"/>
      <c r="Q31" s="12"/>
      <c r="R31" s="12"/>
      <c r="S31" s="12"/>
      <c r="T31" s="12"/>
      <c r="U31" s="12"/>
      <c r="V31" s="12"/>
      <c r="W31" s="12"/>
      <c r="X31" s="114"/>
      <c r="Y31" s="1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K31" s="69"/>
    </row>
    <row r="32" spans="1:37" ht="15" customHeight="1" x14ac:dyDescent="0.25">
      <c r="A32" s="66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2"/>
      <c r="P32" s="19"/>
      <c r="Q32" s="12"/>
      <c r="R32" s="12"/>
      <c r="S32" s="12"/>
      <c r="T32" s="12"/>
      <c r="U32" s="12"/>
      <c r="V32" s="12"/>
      <c r="W32" s="12"/>
      <c r="X32" s="114"/>
      <c r="Y32" s="11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K32" s="69"/>
    </row>
    <row r="33" spans="1:37" ht="15" customHeight="1" x14ac:dyDescent="0.25">
      <c r="A33" s="66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2"/>
      <c r="P33" s="19"/>
      <c r="Q33" s="12"/>
      <c r="R33" s="12"/>
      <c r="S33" s="12"/>
      <c r="T33" s="12"/>
      <c r="U33" s="12"/>
      <c r="V33" s="12"/>
      <c r="W33" s="12"/>
      <c r="X33" s="114"/>
      <c r="Y33" s="1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K33" s="69"/>
    </row>
    <row r="34" spans="1:37" ht="15" customHeight="1" x14ac:dyDescent="0.25">
      <c r="A34" s="66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2"/>
      <c r="P34" s="19"/>
      <c r="Q34" s="12"/>
      <c r="R34" s="12"/>
      <c r="S34" s="12"/>
      <c r="T34" s="12"/>
      <c r="U34" s="12"/>
      <c r="V34" s="12"/>
      <c r="W34" s="12"/>
      <c r="X34" s="114"/>
      <c r="Y34" s="11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K34" s="69"/>
    </row>
    <row r="35" spans="1:37" ht="15" customHeight="1" x14ac:dyDescent="0.25">
      <c r="A35" s="66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2"/>
      <c r="P35" s="19"/>
      <c r="Q35" s="12"/>
      <c r="R35" s="12"/>
      <c r="S35" s="12"/>
      <c r="T35" s="12"/>
      <c r="U35" s="12"/>
      <c r="V35" s="12"/>
      <c r="W35" s="12"/>
      <c r="X35" s="114"/>
      <c r="Y35" s="11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K35" s="69"/>
    </row>
    <row r="36" spans="1:37" ht="15" customHeight="1" x14ac:dyDescent="0.25">
      <c r="A36" s="66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2"/>
      <c r="P36" s="19"/>
      <c r="Q36" s="12"/>
      <c r="R36" s="12"/>
      <c r="S36" s="12"/>
      <c r="T36" s="12"/>
      <c r="U36" s="12"/>
      <c r="V36" s="12"/>
      <c r="W36" s="12"/>
      <c r="X36" s="114"/>
      <c r="Y36" s="11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K36" s="69"/>
    </row>
    <row r="37" spans="1:37" ht="15" customHeight="1" x14ac:dyDescent="0.25">
      <c r="A37" s="6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2"/>
      <c r="P37" s="19"/>
      <c r="Q37" s="12"/>
      <c r="R37" s="12"/>
      <c r="S37" s="12"/>
      <c r="T37" s="12"/>
      <c r="U37" s="12"/>
      <c r="V37" s="12"/>
      <c r="W37" s="12"/>
      <c r="X37" s="114"/>
      <c r="Y37" s="114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K37" s="69"/>
    </row>
    <row r="38" spans="1:37" ht="15" customHeight="1" x14ac:dyDescent="0.25">
      <c r="A38" s="66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2"/>
      <c r="P38" s="19"/>
      <c r="Q38" s="12"/>
      <c r="R38" s="12"/>
      <c r="S38" s="12"/>
      <c r="T38" s="12"/>
      <c r="U38" s="12"/>
      <c r="V38" s="12"/>
      <c r="W38" s="12"/>
      <c r="X38" s="114"/>
      <c r="Y38" s="11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K38" s="69"/>
    </row>
    <row r="39" spans="1:37" ht="15" customHeight="1" x14ac:dyDescent="0.25">
      <c r="A39" s="66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2"/>
      <c r="P39" s="19"/>
      <c r="Q39" s="12"/>
      <c r="R39" s="12"/>
      <c r="S39" s="12"/>
      <c r="T39" s="12"/>
      <c r="U39" s="12"/>
      <c r="V39" s="12"/>
      <c r="W39" s="12"/>
      <c r="X39" s="114"/>
      <c r="Y39" s="11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K39" s="69"/>
    </row>
    <row r="40" spans="1:37" ht="15" customHeight="1" x14ac:dyDescent="0.25">
      <c r="A40" s="66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2"/>
      <c r="P40" s="19"/>
      <c r="Q40" s="12"/>
      <c r="R40" s="12"/>
      <c r="S40" s="12"/>
      <c r="T40" s="12"/>
      <c r="U40" s="12"/>
      <c r="V40" s="12"/>
      <c r="W40" s="12"/>
      <c r="X40" s="114"/>
      <c r="Y40" s="114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K40" s="69"/>
    </row>
    <row r="41" spans="1:37" ht="15" customHeight="1" x14ac:dyDescent="0.25">
      <c r="A41" s="66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2"/>
      <c r="P41" s="19"/>
      <c r="Q41" s="12"/>
      <c r="R41" s="12"/>
      <c r="S41" s="12"/>
      <c r="T41" s="12"/>
      <c r="U41" s="12"/>
      <c r="V41" s="12"/>
      <c r="W41" s="12"/>
      <c r="X41" s="114"/>
      <c r="Y41" s="114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K41" s="69"/>
    </row>
    <row r="42" spans="1:37" ht="15" customHeight="1" x14ac:dyDescent="0.25">
      <c r="A42" s="66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2"/>
      <c r="P42" s="19"/>
      <c r="Q42" s="12"/>
      <c r="R42" s="12"/>
      <c r="S42" s="12"/>
      <c r="T42" s="12"/>
      <c r="U42" s="12"/>
      <c r="V42" s="12"/>
      <c r="W42" s="12"/>
      <c r="X42" s="114"/>
      <c r="Y42" s="114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K42" s="69"/>
    </row>
    <row r="43" spans="1:37" ht="15" customHeight="1" x14ac:dyDescent="0.25">
      <c r="A43" s="6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2"/>
      <c r="P43" s="19"/>
      <c r="Q43" s="12"/>
      <c r="R43" s="12"/>
      <c r="S43" s="12"/>
      <c r="T43" s="12"/>
      <c r="U43" s="12"/>
      <c r="V43" s="12"/>
      <c r="W43" s="12"/>
      <c r="X43" s="114"/>
      <c r="Y43" s="114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K43" s="69"/>
    </row>
    <row r="44" spans="1:37" ht="15" customHeight="1" x14ac:dyDescent="0.25">
      <c r="A44" s="66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2"/>
      <c r="P44" s="19"/>
      <c r="Q44" s="12"/>
      <c r="R44" s="12"/>
      <c r="S44" s="12"/>
      <c r="T44" s="12"/>
      <c r="U44" s="12"/>
      <c r="V44" s="12"/>
      <c r="W44" s="12"/>
      <c r="X44" s="114"/>
      <c r="Y44" s="114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K44" s="69"/>
    </row>
    <row r="45" spans="1:37" ht="15" customHeight="1" x14ac:dyDescent="0.25">
      <c r="A45" s="66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2"/>
      <c r="P45" s="19"/>
      <c r="Q45" s="12"/>
      <c r="R45" s="12"/>
      <c r="S45" s="12"/>
      <c r="T45" s="12"/>
      <c r="U45" s="12"/>
      <c r="V45" s="12"/>
      <c r="W45" s="12"/>
      <c r="X45" s="114"/>
      <c r="Y45" s="114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K45" s="69"/>
    </row>
    <row r="46" spans="1:37" ht="15" customHeight="1" x14ac:dyDescent="0.25">
      <c r="A46" s="66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2"/>
      <c r="P46" s="19"/>
      <c r="Q46" s="12"/>
      <c r="R46" s="12"/>
      <c r="S46" s="12"/>
      <c r="T46" s="12"/>
      <c r="U46" s="12"/>
      <c r="V46" s="12"/>
      <c r="W46" s="12"/>
      <c r="X46" s="114"/>
      <c r="Y46" s="114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K46" s="69"/>
    </row>
    <row r="47" spans="1:37" ht="15" customHeight="1" x14ac:dyDescent="0.25">
      <c r="A47" s="6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2"/>
      <c r="P47" s="19"/>
      <c r="Q47" s="12"/>
      <c r="R47" s="12"/>
      <c r="S47" s="12"/>
      <c r="T47" s="12"/>
      <c r="U47" s="12"/>
      <c r="V47" s="12"/>
      <c r="W47" s="12"/>
      <c r="X47" s="114"/>
      <c r="Y47" s="114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K47" s="69"/>
    </row>
    <row r="48" spans="1:37" ht="15" customHeight="1" x14ac:dyDescent="0.25">
      <c r="A48" s="66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2"/>
      <c r="P48" s="19"/>
      <c r="Q48" s="12"/>
      <c r="R48" s="12"/>
      <c r="S48" s="12"/>
      <c r="T48" s="12"/>
      <c r="U48" s="12"/>
      <c r="V48" s="12"/>
      <c r="W48" s="12"/>
      <c r="X48" s="114"/>
      <c r="Y48" s="114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K48" s="69"/>
    </row>
    <row r="49" spans="1:37" ht="15" customHeight="1" x14ac:dyDescent="0.25">
      <c r="A49" s="6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2"/>
      <c r="P49" s="19"/>
      <c r="Q49" s="12"/>
      <c r="R49" s="12"/>
      <c r="S49" s="12"/>
      <c r="T49" s="12"/>
      <c r="U49" s="12"/>
      <c r="V49" s="12"/>
      <c r="W49" s="12"/>
      <c r="X49" s="114"/>
      <c r="Y49" s="11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K49" s="69"/>
    </row>
    <row r="50" spans="1:37" ht="15" customHeight="1" x14ac:dyDescent="0.25">
      <c r="A50" s="66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2"/>
      <c r="P50" s="19"/>
      <c r="Q50" s="12"/>
      <c r="R50" s="12"/>
      <c r="S50" s="12"/>
      <c r="T50" s="12"/>
      <c r="U50" s="12"/>
      <c r="V50" s="12"/>
      <c r="W50" s="12"/>
      <c r="X50" s="114"/>
      <c r="Y50" s="114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K50" s="69"/>
    </row>
    <row r="51" spans="1:37" ht="15" customHeight="1" x14ac:dyDescent="0.25">
      <c r="A51" s="66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2"/>
      <c r="P51" s="19"/>
      <c r="Q51" s="12"/>
      <c r="R51" s="12"/>
      <c r="S51" s="12"/>
      <c r="T51" s="12"/>
      <c r="U51" s="12"/>
      <c r="V51" s="12"/>
      <c r="W51" s="12"/>
      <c r="X51" s="114"/>
      <c r="Y51" s="114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K51" s="69"/>
    </row>
    <row r="52" spans="1:37" ht="15" customHeight="1" x14ac:dyDescent="0.25">
      <c r="A52" s="66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2"/>
      <c r="P52" s="19"/>
      <c r="Q52" s="21"/>
      <c r="R52" s="19"/>
      <c r="S52" s="19"/>
      <c r="T52" s="12"/>
      <c r="U52" s="12"/>
      <c r="V52" s="12"/>
      <c r="W52" s="12"/>
      <c r="X52" s="114"/>
      <c r="Y52" s="114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K52" s="69"/>
    </row>
    <row r="53" spans="1:37" ht="15" customHeight="1" x14ac:dyDescent="0.25">
      <c r="A53" s="6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2"/>
      <c r="P53" s="19"/>
      <c r="Q53" s="21"/>
      <c r="R53" s="19"/>
      <c r="S53" s="19"/>
      <c r="T53" s="12"/>
      <c r="U53" s="12"/>
      <c r="V53" s="12"/>
      <c r="W53" s="12"/>
      <c r="X53" s="114"/>
      <c r="Y53" s="114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K53" s="69"/>
    </row>
    <row r="54" spans="1:37" ht="15" customHeight="1" x14ac:dyDescent="0.25">
      <c r="A54" s="66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2"/>
      <c r="P54" s="19"/>
      <c r="Q54" s="21"/>
      <c r="R54" s="19"/>
      <c r="S54" s="19"/>
      <c r="T54" s="12"/>
      <c r="U54" s="12"/>
      <c r="V54" s="12"/>
      <c r="W54" s="12"/>
      <c r="X54" s="114"/>
      <c r="Y54" s="114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K54" s="69"/>
    </row>
    <row r="55" spans="1:37" ht="15" customHeight="1" x14ac:dyDescent="0.25">
      <c r="A55" s="66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2"/>
      <c r="P55" s="19"/>
      <c r="Q55" s="21"/>
      <c r="R55" s="19"/>
      <c r="S55" s="19"/>
      <c r="T55" s="12"/>
      <c r="U55" s="12"/>
      <c r="V55" s="12"/>
      <c r="W55" s="12"/>
      <c r="X55" s="114"/>
      <c r="Y55" s="114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K55" s="69"/>
    </row>
    <row r="56" spans="1:37" ht="15" customHeight="1" x14ac:dyDescent="0.25">
      <c r="A56" s="66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2"/>
      <c r="P56" s="19"/>
      <c r="Q56" s="21"/>
      <c r="R56" s="19"/>
      <c r="S56" s="19"/>
      <c r="T56" s="12"/>
      <c r="U56" s="12"/>
      <c r="V56" s="12"/>
      <c r="W56" s="12"/>
      <c r="X56" s="114"/>
      <c r="Y56" s="11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K56" s="69"/>
    </row>
    <row r="57" spans="1:37" ht="15" customHeight="1" x14ac:dyDescent="0.25">
      <c r="A57" s="66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2"/>
      <c r="P57" s="19"/>
      <c r="Q57" s="21"/>
      <c r="R57" s="19"/>
      <c r="S57" s="19"/>
      <c r="T57" s="12"/>
      <c r="U57" s="12"/>
      <c r="V57" s="12"/>
      <c r="W57" s="12"/>
      <c r="X57" s="114"/>
      <c r="Y57" s="114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K57" s="69"/>
    </row>
    <row r="58" spans="1:37" ht="15" customHeight="1" x14ac:dyDescent="0.25">
      <c r="A58" s="6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2"/>
      <c r="P58" s="19"/>
      <c r="Q58" s="21"/>
      <c r="R58" s="19"/>
      <c r="S58" s="19"/>
      <c r="T58" s="12"/>
      <c r="U58" s="12"/>
      <c r="V58" s="12"/>
      <c r="W58" s="12"/>
      <c r="X58" s="114"/>
      <c r="Y58" s="114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K58" s="69"/>
    </row>
    <row r="59" spans="1:37" ht="15" customHeight="1" x14ac:dyDescent="0.25">
      <c r="A59" s="66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2"/>
      <c r="P59" s="19"/>
      <c r="Q59" s="21"/>
      <c r="R59" s="19"/>
      <c r="S59" s="19"/>
      <c r="T59" s="12"/>
      <c r="U59" s="12"/>
      <c r="V59" s="12"/>
      <c r="W59" s="12"/>
      <c r="X59" s="114"/>
      <c r="Y59" s="114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K59" s="69"/>
    </row>
    <row r="60" spans="1:37" ht="15" customHeight="1" x14ac:dyDescent="0.25">
      <c r="A60" s="66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2"/>
      <c r="P60" s="19"/>
      <c r="Q60" s="21"/>
      <c r="R60" s="19"/>
      <c r="S60" s="19"/>
      <c r="T60" s="12"/>
      <c r="U60" s="12"/>
      <c r="V60" s="12"/>
      <c r="W60" s="12"/>
      <c r="X60" s="114"/>
      <c r="Y60" s="114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K60" s="69"/>
    </row>
    <row r="61" spans="1:37" ht="15" customHeight="1" x14ac:dyDescent="0.25">
      <c r="A61" s="66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2"/>
      <c r="P61" s="19"/>
      <c r="Q61" s="21"/>
      <c r="R61" s="19"/>
      <c r="S61" s="19"/>
      <c r="T61" s="12"/>
      <c r="U61" s="12"/>
      <c r="V61" s="12"/>
      <c r="W61" s="12"/>
      <c r="X61" s="114"/>
      <c r="Y61" s="114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K61" s="69"/>
    </row>
    <row r="62" spans="1:37" ht="15" customHeight="1" x14ac:dyDescent="0.25">
      <c r="A62" s="66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2"/>
      <c r="P62" s="19"/>
      <c r="Q62" s="21"/>
      <c r="R62" s="19"/>
      <c r="S62" s="19"/>
      <c r="T62" s="12"/>
      <c r="U62" s="12"/>
      <c r="V62" s="12"/>
      <c r="W62" s="12"/>
      <c r="X62" s="114"/>
      <c r="Y62" s="114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K62" s="69"/>
    </row>
    <row r="63" spans="1:37" ht="15" customHeight="1" x14ac:dyDescent="0.25">
      <c r="A63" s="66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2"/>
      <c r="P63" s="19"/>
      <c r="Q63" s="21"/>
      <c r="R63" s="19"/>
      <c r="S63" s="19"/>
      <c r="T63" s="12"/>
      <c r="U63" s="12"/>
      <c r="V63" s="12"/>
      <c r="W63" s="12"/>
      <c r="X63" s="114"/>
      <c r="Y63" s="114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K63" s="69"/>
    </row>
    <row r="64" spans="1:37" ht="15" customHeight="1" x14ac:dyDescent="0.25">
      <c r="A64" s="66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2"/>
      <c r="P64" s="19"/>
      <c r="Q64" s="21"/>
      <c r="R64" s="19"/>
      <c r="S64" s="19"/>
      <c r="T64" s="12"/>
      <c r="U64" s="12"/>
      <c r="V64" s="12"/>
      <c r="W64" s="12"/>
      <c r="X64" s="114"/>
      <c r="Y64" s="114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K64" s="69"/>
    </row>
    <row r="65" spans="1:37" ht="15" customHeight="1" x14ac:dyDescent="0.25">
      <c r="A65" s="66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2"/>
      <c r="P65" s="19"/>
      <c r="Q65" s="21"/>
      <c r="R65" s="19"/>
      <c r="S65" s="19"/>
      <c r="T65" s="12"/>
      <c r="U65" s="12"/>
      <c r="V65" s="12"/>
      <c r="W65" s="12"/>
      <c r="X65" s="114"/>
      <c r="Y65" s="114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K65" s="69"/>
    </row>
    <row r="66" spans="1:37" ht="15" customHeight="1" x14ac:dyDescent="0.25">
      <c r="A66" s="66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2"/>
      <c r="P66" s="19"/>
      <c r="Q66" s="21"/>
      <c r="R66" s="19"/>
      <c r="S66" s="19"/>
      <c r="T66" s="12"/>
      <c r="U66" s="12"/>
      <c r="V66" s="12"/>
      <c r="W66" s="12"/>
      <c r="X66" s="114"/>
      <c r="Y66" s="114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K66" s="69"/>
    </row>
    <row r="67" spans="1:37" ht="15" customHeight="1" x14ac:dyDescent="0.25">
      <c r="A67" s="66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2"/>
      <c r="P67" s="19"/>
      <c r="Q67" s="21"/>
      <c r="R67" s="19"/>
      <c r="S67" s="19"/>
      <c r="T67" s="12"/>
      <c r="U67" s="12"/>
      <c r="V67" s="12"/>
      <c r="W67" s="12"/>
      <c r="X67" s="114"/>
      <c r="Y67" s="114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K67" s="69"/>
    </row>
    <row r="68" spans="1:37" ht="15" customHeight="1" x14ac:dyDescent="0.25">
      <c r="A68" s="66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2"/>
      <c r="P68" s="19"/>
      <c r="Q68" s="21"/>
      <c r="R68" s="19"/>
      <c r="S68" s="19"/>
      <c r="T68" s="12"/>
      <c r="U68" s="12"/>
      <c r="V68" s="12"/>
      <c r="W68" s="12"/>
      <c r="X68" s="114"/>
      <c r="Y68" s="114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K68" s="69"/>
    </row>
    <row r="69" spans="1:37" ht="15" customHeight="1" x14ac:dyDescent="0.25">
      <c r="A69" s="66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2"/>
      <c r="P69" s="19"/>
      <c r="Q69" s="21"/>
      <c r="R69" s="19"/>
      <c r="S69" s="19"/>
      <c r="T69" s="12"/>
      <c r="U69" s="12"/>
      <c r="V69" s="12"/>
      <c r="W69" s="12"/>
      <c r="X69" s="114"/>
      <c r="Y69" s="114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K69" s="69"/>
    </row>
    <row r="70" spans="1:37" ht="15" customHeight="1" x14ac:dyDescent="0.25">
      <c r="A70" s="66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2"/>
      <c r="P70" s="19"/>
      <c r="Q70" s="21"/>
      <c r="R70" s="19"/>
      <c r="S70" s="19"/>
      <c r="T70" s="12"/>
      <c r="U70" s="12"/>
      <c r="V70" s="12"/>
      <c r="W70" s="12"/>
      <c r="X70" s="114"/>
      <c r="Y70" s="114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K70" s="69"/>
    </row>
    <row r="71" spans="1:37" ht="15" customHeight="1" x14ac:dyDescent="0.25">
      <c r="A71" s="66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2"/>
      <c r="P71" s="19"/>
      <c r="Q71" s="21"/>
      <c r="R71" s="19"/>
      <c r="S71" s="19"/>
      <c r="T71" s="12"/>
      <c r="U71" s="12"/>
      <c r="V71" s="12"/>
      <c r="W71" s="12"/>
      <c r="X71" s="114"/>
      <c r="Y71" s="114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K71" s="69"/>
    </row>
    <row r="72" spans="1:37" ht="15" customHeight="1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1:37" ht="15" customHeight="1" x14ac:dyDescent="0.25"/>
    <row r="74" spans="1:37" ht="15" customHeight="1" x14ac:dyDescent="0.2"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</row>
    <row r="75" spans="1:37" ht="15" customHeight="1" x14ac:dyDescent="0.2"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</row>
    <row r="76" spans="1:37" ht="15" customHeight="1" x14ac:dyDescent="0.2"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</row>
    <row r="77" spans="1:37" ht="15" customHeight="1" x14ac:dyDescent="0.2"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</row>
    <row r="78" spans="1:37" ht="15" customHeight="1" x14ac:dyDescent="0.2"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</row>
    <row r="79" spans="1:37" ht="15" customHeight="1" x14ac:dyDescent="0.2"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</row>
    <row r="80" spans="1:37" ht="15" customHeight="1" x14ac:dyDescent="0.2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</row>
    <row r="81" spans="2:37" ht="15" customHeight="1" x14ac:dyDescent="0.2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</row>
    <row r="82" spans="2:37" ht="15" customHeight="1" x14ac:dyDescent="0.2"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</row>
    <row r="83" spans="2:37" ht="15" customHeight="1" x14ac:dyDescent="0.2"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</row>
    <row r="84" spans="2:37" ht="15" customHeight="1" x14ac:dyDescent="0.2"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</row>
    <row r="85" spans="2:37" ht="15" customHeight="1" x14ac:dyDescent="0.2"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</row>
    <row r="86" spans="2:37" ht="15" customHeight="1" x14ac:dyDescent="0.2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</row>
    <row r="87" spans="2:37" ht="15" customHeight="1" x14ac:dyDescent="0.2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</row>
    <row r="88" spans="2:37" ht="15" customHeight="1" x14ac:dyDescent="0.2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</row>
    <row r="89" spans="2:37" ht="15" customHeight="1" x14ac:dyDescent="0.2"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</row>
    <row r="90" spans="2:37" ht="15" customHeight="1" x14ac:dyDescent="0.2"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</row>
    <row r="91" spans="2:37" ht="15" customHeight="1" x14ac:dyDescent="0.2"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</row>
    <row r="92" spans="2:37" ht="15" customHeight="1" x14ac:dyDescent="0.2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</row>
    <row r="93" spans="2:37" ht="15" customHeight="1" x14ac:dyDescent="0.2"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</row>
    <row r="94" spans="2:37" ht="15" customHeight="1" x14ac:dyDescent="0.2"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</row>
    <row r="95" spans="2:37" ht="15" customHeight="1" x14ac:dyDescent="0.2"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</row>
    <row r="96" spans="2:37" ht="15" customHeight="1" x14ac:dyDescent="0.2"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</row>
    <row r="97" spans="2:37" ht="15" customHeight="1" x14ac:dyDescent="0.2"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</row>
    <row r="98" spans="2:37" ht="15" customHeight="1" x14ac:dyDescent="0.2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</row>
    <row r="99" spans="2:37" ht="15" customHeight="1" x14ac:dyDescent="0.2"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</row>
    <row r="100" spans="2:37" ht="15" customHeight="1" x14ac:dyDescent="0.2"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</row>
    <row r="101" spans="2:37" ht="15" customHeight="1" x14ac:dyDescent="0.2"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</row>
    <row r="102" spans="2:37" ht="15" customHeight="1" x14ac:dyDescent="0.2"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</row>
    <row r="103" spans="2:37" ht="15" customHeight="1" x14ac:dyDescent="0.2"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</row>
    <row r="104" spans="2:37" ht="15" customHeight="1" x14ac:dyDescent="0.2"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</row>
    <row r="105" spans="2:37" ht="15" customHeight="1" x14ac:dyDescent="0.2"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</row>
    <row r="106" spans="2:37" ht="15" customHeight="1" x14ac:dyDescent="0.2"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</row>
    <row r="107" spans="2:37" ht="15" customHeight="1" x14ac:dyDescent="0.2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</row>
    <row r="108" spans="2:37" ht="15" customHeight="1" x14ac:dyDescent="0.2"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</row>
    <row r="109" spans="2:37" ht="15" customHeight="1" x14ac:dyDescent="0.2"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</row>
    <row r="110" spans="2:37" ht="15" customHeight="1" x14ac:dyDescent="0.2"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</row>
    <row r="111" spans="2:37" ht="15" customHeight="1" x14ac:dyDescent="0.2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</row>
    <row r="112" spans="2:37" ht="15" customHeight="1" x14ac:dyDescent="0.2"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</row>
    <row r="113" spans="2:37" ht="15" customHeight="1" x14ac:dyDescent="0.2"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</row>
    <row r="114" spans="2:37" ht="15" customHeight="1" x14ac:dyDescent="0.2"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</row>
    <row r="115" spans="2:37" ht="15" customHeight="1" x14ac:dyDescent="0.2"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</row>
    <row r="116" spans="2:37" ht="15" customHeight="1" x14ac:dyDescent="0.2"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</row>
    <row r="117" spans="2:37" ht="15" customHeight="1" x14ac:dyDescent="0.2"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</row>
    <row r="118" spans="2:37" ht="15" customHeight="1" x14ac:dyDescent="0.2"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</row>
    <row r="119" spans="2:37" ht="15" customHeight="1" x14ac:dyDescent="0.2"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</row>
    <row r="120" spans="2:37" ht="15" customHeight="1" x14ac:dyDescent="0.2"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</row>
    <row r="121" spans="2:37" ht="15" customHeight="1" x14ac:dyDescent="0.2"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</row>
    <row r="122" spans="2:37" ht="15" customHeight="1" x14ac:dyDescent="0.2"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</row>
    <row r="123" spans="2:37" ht="15" customHeight="1" x14ac:dyDescent="0.2"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</row>
    <row r="124" spans="2:37" ht="15" customHeight="1" x14ac:dyDescent="0.2"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</row>
    <row r="125" spans="2:37" ht="15" customHeight="1" x14ac:dyDescent="0.2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</row>
    <row r="126" spans="2:37" ht="15" customHeight="1" x14ac:dyDescent="0.2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</row>
    <row r="127" spans="2:37" ht="15" customHeight="1" x14ac:dyDescent="0.2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</row>
    <row r="128" spans="2:37" ht="15" customHeight="1" x14ac:dyDescent="0.2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</row>
    <row r="129" spans="2:37" ht="15" customHeight="1" x14ac:dyDescent="0.2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</row>
    <row r="130" spans="2:37" ht="15" customHeight="1" x14ac:dyDescent="0.2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</row>
    <row r="131" spans="2:37" ht="15" customHeight="1" x14ac:dyDescent="0.2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</row>
    <row r="132" spans="2:37" ht="15" customHeight="1" x14ac:dyDescent="0.2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</row>
    <row r="133" spans="2:37" ht="15" customHeight="1" x14ac:dyDescent="0.2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</row>
    <row r="134" spans="2:37" ht="15" customHeight="1" x14ac:dyDescent="0.2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</row>
    <row r="135" spans="2:37" ht="15" customHeight="1" x14ac:dyDescent="0.2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</row>
    <row r="136" spans="2:37" ht="15" customHeight="1" x14ac:dyDescent="0.2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</row>
    <row r="137" spans="2:37" ht="15" customHeight="1" x14ac:dyDescent="0.2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</row>
    <row r="138" spans="2:37" ht="15" customHeight="1" x14ac:dyDescent="0.2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</row>
    <row r="139" spans="2:37" ht="15" customHeight="1" x14ac:dyDescent="0.2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</row>
    <row r="140" spans="2:37" ht="15" customHeight="1" x14ac:dyDescent="0.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</row>
    <row r="141" spans="2:37" ht="15" customHeight="1" x14ac:dyDescent="0.2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</row>
    <row r="142" spans="2:37" ht="15" customHeight="1" x14ac:dyDescent="0.2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</row>
    <row r="143" spans="2:37" ht="15" customHeight="1" x14ac:dyDescent="0.2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</row>
    <row r="144" spans="2:37" ht="15" customHeight="1" x14ac:dyDescent="0.2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</row>
    <row r="145" spans="2:37" ht="15" customHeight="1" x14ac:dyDescent="0.2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</row>
    <row r="146" spans="2:37" ht="15" customHeight="1" x14ac:dyDescent="0.2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</row>
    <row r="147" spans="2:37" ht="15" customHeight="1" x14ac:dyDescent="0.2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</row>
    <row r="148" spans="2:37" ht="15" customHeight="1" x14ac:dyDescent="0.2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</row>
    <row r="149" spans="2:37" ht="15" customHeight="1" x14ac:dyDescent="0.2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</row>
    <row r="150" spans="2:37" ht="15" customHeight="1" x14ac:dyDescent="0.2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</row>
    <row r="151" spans="2:37" ht="15" customHeight="1" x14ac:dyDescent="0.2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</row>
    <row r="152" spans="2:37" ht="15" customHeight="1" x14ac:dyDescent="0.2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</row>
    <row r="153" spans="2:37" ht="15" customHeight="1" x14ac:dyDescent="0.2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</row>
    <row r="154" spans="2:37" ht="15" customHeight="1" x14ac:dyDescent="0.2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</row>
    <row r="155" spans="2:37" ht="15" customHeight="1" x14ac:dyDescent="0.2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</row>
    <row r="156" spans="2:37" ht="15" customHeight="1" x14ac:dyDescent="0.2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</row>
    <row r="157" spans="2:37" ht="15" customHeight="1" x14ac:dyDescent="0.2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</row>
    <row r="158" spans="2:37" ht="15" customHeight="1" x14ac:dyDescent="0.2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</row>
    <row r="159" spans="2:37" ht="15" customHeight="1" x14ac:dyDescent="0.2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</row>
    <row r="160" spans="2:37" ht="15" customHeight="1" x14ac:dyDescent="0.2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</row>
    <row r="161" spans="2:37" ht="15" customHeight="1" x14ac:dyDescent="0.2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</row>
    <row r="162" spans="2:37" ht="15" customHeight="1" x14ac:dyDescent="0.2"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</row>
    <row r="163" spans="2:37" ht="15" customHeight="1" x14ac:dyDescent="0.2"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</row>
    <row r="164" spans="2:37" ht="15" customHeight="1" x14ac:dyDescent="0.2"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</row>
    <row r="165" spans="2:37" ht="15" customHeight="1" x14ac:dyDescent="0.2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</row>
    <row r="166" spans="2:37" ht="15" customHeight="1" x14ac:dyDescent="0.2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</row>
    <row r="167" spans="2:37" ht="15" customHeight="1" x14ac:dyDescent="0.2"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</row>
    <row r="168" spans="2:37" ht="15" customHeight="1" x14ac:dyDescent="0.2"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</row>
    <row r="169" spans="2:37" ht="15" customHeight="1" x14ac:dyDescent="0.2"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</row>
    <row r="170" spans="2:37" ht="15" customHeight="1" x14ac:dyDescent="0.2"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</row>
    <row r="171" spans="2:37" ht="15" customHeight="1" x14ac:dyDescent="0.2"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</row>
    <row r="172" spans="2:37" ht="15" customHeight="1" x14ac:dyDescent="0.2"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</row>
    <row r="173" spans="2:37" ht="15" customHeight="1" x14ac:dyDescent="0.2"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</row>
    <row r="174" spans="2:37" ht="15" customHeight="1" x14ac:dyDescent="0.2"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</row>
    <row r="175" spans="2:37" ht="15" customHeight="1" x14ac:dyDescent="0.2"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</row>
    <row r="176" spans="2:37" ht="15" customHeight="1" x14ac:dyDescent="0.2"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</row>
    <row r="177" spans="2:37" ht="15" customHeight="1" x14ac:dyDescent="0.2"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</row>
    <row r="186" spans="2:37" ht="15" customHeight="1" x14ac:dyDescent="0.2"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</row>
    <row r="187" spans="2:37" ht="15" customHeight="1" x14ac:dyDescent="0.2"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</row>
    <row r="188" spans="2:37" ht="15" customHeight="1" x14ac:dyDescent="0.2"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2:37" ht="15" customHeight="1" x14ac:dyDescent="0.2"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</row>
    <row r="190" spans="2:37" ht="15" customHeight="1" x14ac:dyDescent="0.2"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</row>
    <row r="191" spans="2:37" ht="15" customHeight="1" x14ac:dyDescent="0.2"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2:37" ht="15" customHeight="1" x14ac:dyDescent="0.2"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2:37" ht="15" customHeight="1" x14ac:dyDescent="0.2"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2:37" ht="15" customHeight="1" x14ac:dyDescent="0.2"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2:37" ht="15" customHeight="1" x14ac:dyDescent="0.2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</row>
    <row r="196" spans="2:37" ht="15" customHeight="1" x14ac:dyDescent="0.2"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</row>
    <row r="197" spans="2:37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</row>
    <row r="198" spans="2:37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</row>
    <row r="199" spans="2:37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</row>
    <row r="200" spans="2:37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</row>
    <row r="201" spans="2:37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</row>
    <row r="202" spans="2:37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</row>
    <row r="203" spans="2:37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</row>
    <row r="204" spans="2:37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</row>
  </sheetData>
  <sortState ref="B12:AD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17</v>
      </c>
      <c r="C1" s="2"/>
      <c r="D1" s="3"/>
      <c r="E1" s="4" t="s">
        <v>18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2" t="s">
        <v>12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2" t="s">
        <v>25</v>
      </c>
      <c r="M2" s="28"/>
      <c r="N2" s="28"/>
      <c r="O2" s="36"/>
      <c r="P2" s="8"/>
      <c r="Q2" s="22" t="s">
        <v>26</v>
      </c>
      <c r="R2" s="28"/>
      <c r="S2" s="28"/>
      <c r="T2" s="28"/>
      <c r="U2" s="35"/>
      <c r="V2" s="36"/>
      <c r="W2" s="8"/>
      <c r="X2" s="37" t="s">
        <v>27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2" t="s">
        <v>28</v>
      </c>
      <c r="AI2" s="28"/>
      <c r="AJ2" s="28"/>
      <c r="AK2" s="36"/>
      <c r="AL2" s="8"/>
      <c r="AM2" s="22" t="s">
        <v>26</v>
      </c>
      <c r="AN2" s="28"/>
      <c r="AO2" s="28"/>
      <c r="AP2" s="28"/>
      <c r="AQ2" s="35"/>
      <c r="AR2" s="36"/>
      <c r="AS2" s="40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1"/>
      <c r="E4" s="15"/>
      <c r="F4" s="15"/>
      <c r="G4" s="15"/>
      <c r="H4" s="16"/>
      <c r="I4" s="15"/>
      <c r="J4" s="41"/>
      <c r="K4" s="14"/>
      <c r="L4" s="42"/>
      <c r="M4" s="9"/>
      <c r="N4" s="9"/>
      <c r="O4" s="9"/>
      <c r="P4" s="12"/>
      <c r="Q4" s="15"/>
      <c r="R4" s="15"/>
      <c r="S4" s="16"/>
      <c r="T4" s="15"/>
      <c r="U4" s="15"/>
      <c r="V4" s="43"/>
      <c r="W4" s="14"/>
      <c r="X4" s="15">
        <v>2012</v>
      </c>
      <c r="Y4" s="15" t="s">
        <v>19</v>
      </c>
      <c r="Z4" s="1" t="s">
        <v>15</v>
      </c>
      <c r="AA4" s="15">
        <v>18</v>
      </c>
      <c r="AB4" s="15">
        <v>0</v>
      </c>
      <c r="AC4" s="15">
        <v>39</v>
      </c>
      <c r="AD4" s="15">
        <v>1</v>
      </c>
      <c r="AE4" s="15">
        <v>66</v>
      </c>
      <c r="AF4" s="25">
        <v>0.44290000000000002</v>
      </c>
      <c r="AG4" s="12">
        <v>149</v>
      </c>
      <c r="AH4" s="9" t="s">
        <v>16</v>
      </c>
      <c r="AI4" s="9"/>
      <c r="AJ4" s="9"/>
      <c r="AK4" s="9"/>
      <c r="AL4" s="12"/>
      <c r="AM4" s="15"/>
      <c r="AN4" s="15"/>
      <c r="AO4" s="15"/>
      <c r="AP4" s="15"/>
      <c r="AQ4" s="15"/>
      <c r="AR4" s="44"/>
      <c r="AS4" s="45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/>
      <c r="C5" s="17"/>
      <c r="D5" s="1"/>
      <c r="E5" s="15"/>
      <c r="F5" s="15"/>
      <c r="G5" s="15"/>
      <c r="H5" s="16"/>
      <c r="I5" s="15"/>
      <c r="J5" s="41"/>
      <c r="K5" s="14"/>
      <c r="L5" s="42"/>
      <c r="M5" s="9"/>
      <c r="N5" s="9"/>
      <c r="O5" s="9"/>
      <c r="P5" s="12"/>
      <c r="Q5" s="15"/>
      <c r="R5" s="15"/>
      <c r="S5" s="16"/>
      <c r="T5" s="15"/>
      <c r="U5" s="15"/>
      <c r="V5" s="43"/>
      <c r="W5" s="14"/>
      <c r="X5" s="15">
        <v>2013</v>
      </c>
      <c r="Y5" s="15" t="s">
        <v>16</v>
      </c>
      <c r="Z5" s="1" t="s">
        <v>15</v>
      </c>
      <c r="AA5" s="15">
        <v>20</v>
      </c>
      <c r="AB5" s="15">
        <v>1</v>
      </c>
      <c r="AC5" s="15">
        <v>59</v>
      </c>
      <c r="AD5" s="15">
        <v>6</v>
      </c>
      <c r="AE5" s="15">
        <v>81</v>
      </c>
      <c r="AF5" s="25">
        <v>0.50619999999999998</v>
      </c>
      <c r="AG5" s="12">
        <v>160</v>
      </c>
      <c r="AH5" s="9" t="s">
        <v>16</v>
      </c>
      <c r="AI5" s="9"/>
      <c r="AJ5" s="9" t="s">
        <v>35</v>
      </c>
      <c r="AK5" s="9"/>
      <c r="AL5" s="12"/>
      <c r="AM5" s="15">
        <v>2</v>
      </c>
      <c r="AN5" s="15">
        <v>0</v>
      </c>
      <c r="AO5" s="15">
        <v>8</v>
      </c>
      <c r="AP5" s="15">
        <v>0</v>
      </c>
      <c r="AQ5" s="15">
        <v>10</v>
      </c>
      <c r="AR5" s="44">
        <v>0.58819999999999995</v>
      </c>
      <c r="AS5" s="45">
        <v>17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1"/>
      <c r="E6" s="15"/>
      <c r="F6" s="15"/>
      <c r="G6" s="15"/>
      <c r="H6" s="16"/>
      <c r="I6" s="15"/>
      <c r="J6" s="41"/>
      <c r="K6" s="14"/>
      <c r="L6" s="42"/>
      <c r="M6" s="9"/>
      <c r="N6" s="9"/>
      <c r="O6" s="9"/>
      <c r="P6" s="12"/>
      <c r="Q6" s="15"/>
      <c r="R6" s="15"/>
      <c r="S6" s="16"/>
      <c r="T6" s="15"/>
      <c r="U6" s="15"/>
      <c r="V6" s="43"/>
      <c r="W6" s="14"/>
      <c r="X6" s="15">
        <v>2014</v>
      </c>
      <c r="Y6" s="15" t="s">
        <v>16</v>
      </c>
      <c r="Z6" s="1" t="s">
        <v>15</v>
      </c>
      <c r="AA6" s="15">
        <v>15</v>
      </c>
      <c r="AB6" s="15">
        <v>0</v>
      </c>
      <c r="AC6" s="15">
        <v>34</v>
      </c>
      <c r="AD6" s="15">
        <v>2</v>
      </c>
      <c r="AE6" s="15">
        <v>43</v>
      </c>
      <c r="AF6" s="25">
        <v>0.41339999999999999</v>
      </c>
      <c r="AG6" s="12">
        <v>104</v>
      </c>
      <c r="AH6" s="9"/>
      <c r="AI6" s="9"/>
      <c r="AJ6" s="9"/>
      <c r="AK6" s="9"/>
      <c r="AL6" s="12"/>
      <c r="AM6" s="15">
        <v>2</v>
      </c>
      <c r="AN6" s="15">
        <v>0</v>
      </c>
      <c r="AO6" s="15">
        <v>1</v>
      </c>
      <c r="AP6" s="15">
        <v>0</v>
      </c>
      <c r="AQ6" s="15">
        <v>9</v>
      </c>
      <c r="AR6" s="44">
        <v>0.64280000000000004</v>
      </c>
      <c r="AS6" s="45">
        <v>14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/>
      <c r="C7" s="17"/>
      <c r="D7" s="1"/>
      <c r="E7" s="15"/>
      <c r="F7" s="15"/>
      <c r="G7" s="15"/>
      <c r="H7" s="16"/>
      <c r="I7" s="15"/>
      <c r="J7" s="41"/>
      <c r="K7" s="14"/>
      <c r="L7" s="42"/>
      <c r="M7" s="9"/>
      <c r="N7" s="9"/>
      <c r="O7" s="9"/>
      <c r="P7" s="12"/>
      <c r="Q7" s="15"/>
      <c r="R7" s="15"/>
      <c r="S7" s="16"/>
      <c r="T7" s="15"/>
      <c r="U7" s="15"/>
      <c r="V7" s="43"/>
      <c r="W7" s="14"/>
      <c r="X7" s="15">
        <v>2015</v>
      </c>
      <c r="Y7" s="15" t="s">
        <v>14</v>
      </c>
      <c r="Z7" s="1" t="s">
        <v>15</v>
      </c>
      <c r="AA7" s="15">
        <v>18</v>
      </c>
      <c r="AB7" s="15">
        <v>1</v>
      </c>
      <c r="AC7" s="15">
        <v>58</v>
      </c>
      <c r="AD7" s="15">
        <v>10</v>
      </c>
      <c r="AE7" s="15">
        <v>77</v>
      </c>
      <c r="AF7" s="25">
        <v>0.52729999999999999</v>
      </c>
      <c r="AG7" s="12">
        <v>146</v>
      </c>
      <c r="AH7" s="15" t="s">
        <v>36</v>
      </c>
      <c r="AI7" s="9"/>
      <c r="AJ7" s="15" t="s">
        <v>36</v>
      </c>
      <c r="AK7" s="9"/>
      <c r="AL7" s="12"/>
      <c r="AM7" s="15">
        <v>2</v>
      </c>
      <c r="AN7" s="15">
        <v>0</v>
      </c>
      <c r="AO7" s="15">
        <v>3</v>
      </c>
      <c r="AP7" s="15">
        <v>0</v>
      </c>
      <c r="AQ7" s="15">
        <v>7</v>
      </c>
      <c r="AR7" s="44">
        <v>0.36840000000000001</v>
      </c>
      <c r="AS7" s="45">
        <v>19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5">
        <v>2016</v>
      </c>
      <c r="C8" s="17" t="s">
        <v>19</v>
      </c>
      <c r="D8" s="1" t="s">
        <v>13</v>
      </c>
      <c r="E8" s="15">
        <v>23</v>
      </c>
      <c r="F8" s="15">
        <v>0</v>
      </c>
      <c r="G8" s="15">
        <v>35</v>
      </c>
      <c r="H8" s="16">
        <v>2</v>
      </c>
      <c r="I8" s="15">
        <v>57</v>
      </c>
      <c r="J8" s="41">
        <v>0.36499999999999999</v>
      </c>
      <c r="K8" s="14">
        <v>156</v>
      </c>
      <c r="L8" s="42"/>
      <c r="M8" s="9"/>
      <c r="N8" s="9"/>
      <c r="O8" s="9"/>
      <c r="P8" s="12"/>
      <c r="Q8" s="15">
        <v>3</v>
      </c>
      <c r="R8" s="15">
        <v>0</v>
      </c>
      <c r="S8" s="16">
        <v>5</v>
      </c>
      <c r="T8" s="15">
        <v>0</v>
      </c>
      <c r="U8" s="15">
        <v>12</v>
      </c>
      <c r="V8" s="43">
        <v>0.44400000000000001</v>
      </c>
      <c r="W8" s="14">
        <v>27</v>
      </c>
      <c r="X8" s="15">
        <v>2016</v>
      </c>
      <c r="Y8" s="15" t="s">
        <v>19</v>
      </c>
      <c r="Z8" s="1" t="s">
        <v>23</v>
      </c>
      <c r="AA8" s="15">
        <v>5</v>
      </c>
      <c r="AB8" s="15">
        <v>0</v>
      </c>
      <c r="AC8" s="15">
        <v>18</v>
      </c>
      <c r="AD8" s="15">
        <v>2</v>
      </c>
      <c r="AE8" s="15">
        <v>24</v>
      </c>
      <c r="AF8" s="25">
        <v>0.6</v>
      </c>
      <c r="AG8" s="12">
        <v>40</v>
      </c>
      <c r="AH8" s="9"/>
      <c r="AI8" s="9"/>
      <c r="AJ8" s="9"/>
      <c r="AK8" s="9"/>
      <c r="AL8" s="12"/>
      <c r="AM8" s="15"/>
      <c r="AN8" s="15"/>
      <c r="AO8" s="15"/>
      <c r="AP8" s="15"/>
      <c r="AQ8" s="15"/>
      <c r="AR8" s="44"/>
      <c r="AS8" s="45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5">
        <v>2017</v>
      </c>
      <c r="C9" s="17" t="s">
        <v>24</v>
      </c>
      <c r="D9" s="1" t="s">
        <v>13</v>
      </c>
      <c r="E9" s="15">
        <v>24</v>
      </c>
      <c r="F9" s="15">
        <v>0</v>
      </c>
      <c r="G9" s="15">
        <v>41</v>
      </c>
      <c r="H9" s="16">
        <v>4</v>
      </c>
      <c r="I9" s="15">
        <v>81</v>
      </c>
      <c r="J9" s="41">
        <v>0.47360000000000002</v>
      </c>
      <c r="K9" s="14">
        <v>171</v>
      </c>
      <c r="L9" s="42"/>
      <c r="M9" s="9"/>
      <c r="N9" s="9"/>
      <c r="O9" s="9"/>
      <c r="P9" s="12"/>
      <c r="Q9" s="15"/>
      <c r="R9" s="15"/>
      <c r="S9" s="16"/>
      <c r="T9" s="15"/>
      <c r="U9" s="15"/>
      <c r="V9" s="43"/>
      <c r="W9" s="14"/>
      <c r="X9" s="15"/>
      <c r="Y9" s="17"/>
      <c r="Z9" s="1"/>
      <c r="AA9" s="15"/>
      <c r="AB9" s="15"/>
      <c r="AC9" s="15"/>
      <c r="AD9" s="16"/>
      <c r="AE9" s="15"/>
      <c r="AF9" s="41"/>
      <c r="AG9" s="14"/>
      <c r="AH9" s="9"/>
      <c r="AI9" s="9"/>
      <c r="AJ9" s="9"/>
      <c r="AK9" s="9"/>
      <c r="AL9" s="12"/>
      <c r="AM9" s="15"/>
      <c r="AN9" s="15"/>
      <c r="AO9" s="15"/>
      <c r="AP9" s="15"/>
      <c r="AQ9" s="15"/>
      <c r="AR9" s="44"/>
      <c r="AS9" s="45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5">
        <v>2018</v>
      </c>
      <c r="C10" s="17" t="s">
        <v>16</v>
      </c>
      <c r="D10" s="1" t="s">
        <v>37</v>
      </c>
      <c r="E10" s="15">
        <v>16</v>
      </c>
      <c r="F10" s="15">
        <v>1</v>
      </c>
      <c r="G10" s="15">
        <v>39</v>
      </c>
      <c r="H10" s="16">
        <v>1</v>
      </c>
      <c r="I10" s="15">
        <v>53</v>
      </c>
      <c r="J10" s="25">
        <v>0.48180000000000001</v>
      </c>
      <c r="K10" s="19">
        <v>110</v>
      </c>
      <c r="L10" s="42" t="s">
        <v>24</v>
      </c>
      <c r="M10" s="9"/>
      <c r="N10" s="9"/>
      <c r="O10" s="9"/>
      <c r="P10" s="19"/>
      <c r="Q10" s="15">
        <v>5</v>
      </c>
      <c r="R10" s="15">
        <v>0</v>
      </c>
      <c r="S10" s="16">
        <v>3</v>
      </c>
      <c r="T10" s="15">
        <v>0</v>
      </c>
      <c r="U10" s="15">
        <v>7</v>
      </c>
      <c r="V10" s="44">
        <v>0.29160000000000003</v>
      </c>
      <c r="W10" s="12">
        <v>24</v>
      </c>
      <c r="X10" s="15"/>
      <c r="Y10" s="17"/>
      <c r="Z10" s="1"/>
      <c r="AA10" s="15"/>
      <c r="AB10" s="15"/>
      <c r="AC10" s="15"/>
      <c r="AD10" s="16"/>
      <c r="AE10" s="15"/>
      <c r="AF10" s="41"/>
      <c r="AG10" s="14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4"/>
      <c r="AS10" s="45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5">
        <v>2019</v>
      </c>
      <c r="C11" s="17" t="s">
        <v>14</v>
      </c>
      <c r="D11" s="1" t="s">
        <v>37</v>
      </c>
      <c r="E11" s="15">
        <v>23</v>
      </c>
      <c r="F11" s="15">
        <v>1</v>
      </c>
      <c r="G11" s="15">
        <v>55</v>
      </c>
      <c r="H11" s="16">
        <v>3</v>
      </c>
      <c r="I11" s="15">
        <v>83</v>
      </c>
      <c r="J11" s="41">
        <v>0.4662</v>
      </c>
      <c r="K11" s="14">
        <v>178</v>
      </c>
      <c r="L11" s="42" t="s">
        <v>16</v>
      </c>
      <c r="M11" s="9"/>
      <c r="N11" s="9" t="s">
        <v>39</v>
      </c>
      <c r="O11" s="9"/>
      <c r="P11" s="12"/>
      <c r="Q11" s="15">
        <v>4</v>
      </c>
      <c r="R11" s="15">
        <v>0</v>
      </c>
      <c r="S11" s="16">
        <v>6</v>
      </c>
      <c r="T11" s="15">
        <v>0</v>
      </c>
      <c r="U11" s="15">
        <v>18</v>
      </c>
      <c r="V11" s="43">
        <v>0.72</v>
      </c>
      <c r="W11" s="14">
        <v>25</v>
      </c>
      <c r="X11" s="15"/>
      <c r="Y11" s="17"/>
      <c r="Z11" s="1"/>
      <c r="AA11" s="15"/>
      <c r="AB11" s="15"/>
      <c r="AC11" s="15"/>
      <c r="AD11" s="16"/>
      <c r="AE11" s="15"/>
      <c r="AF11" s="41"/>
      <c r="AG11" s="14"/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4"/>
      <c r="AS11" s="45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5">
        <v>2020</v>
      </c>
      <c r="C12" s="15" t="s">
        <v>14</v>
      </c>
      <c r="D12" s="1" t="s">
        <v>37</v>
      </c>
      <c r="E12" s="15">
        <v>16</v>
      </c>
      <c r="F12" s="15">
        <v>1</v>
      </c>
      <c r="G12" s="15">
        <v>37</v>
      </c>
      <c r="H12" s="15">
        <v>1</v>
      </c>
      <c r="I12" s="15">
        <v>55</v>
      </c>
      <c r="J12" s="41">
        <v>0.44350000000000001</v>
      </c>
      <c r="K12" s="14">
        <v>124</v>
      </c>
      <c r="L12" s="132" t="s">
        <v>36</v>
      </c>
      <c r="M12" s="9"/>
      <c r="N12" s="15" t="s">
        <v>36</v>
      </c>
      <c r="O12" s="9"/>
      <c r="P12" s="133"/>
      <c r="Q12" s="15">
        <v>5</v>
      </c>
      <c r="R12" s="15">
        <v>0</v>
      </c>
      <c r="S12" s="16">
        <v>12</v>
      </c>
      <c r="T12" s="15">
        <v>0</v>
      </c>
      <c r="U12" s="15">
        <v>22</v>
      </c>
      <c r="V12" s="44">
        <v>0.48880000000000001</v>
      </c>
      <c r="W12" s="14">
        <v>45</v>
      </c>
      <c r="X12" s="15"/>
      <c r="Y12" s="17"/>
      <c r="Z12" s="1"/>
      <c r="AA12" s="15"/>
      <c r="AB12" s="15"/>
      <c r="AC12" s="15"/>
      <c r="AD12" s="16"/>
      <c r="AE12" s="15"/>
      <c r="AF12" s="41"/>
      <c r="AG12" s="14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4"/>
      <c r="AS12" s="45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46" t="s">
        <v>30</v>
      </c>
      <c r="C13" s="7"/>
      <c r="D13" s="6"/>
      <c r="E13" s="47">
        <f>SUM(E4:E12)</f>
        <v>102</v>
      </c>
      <c r="F13" s="47">
        <f>SUM(F4:F12)</f>
        <v>3</v>
      </c>
      <c r="G13" s="47">
        <f>SUM(G4:G12)</f>
        <v>207</v>
      </c>
      <c r="H13" s="47">
        <f>SUM(H4:H12)</f>
        <v>11</v>
      </c>
      <c r="I13" s="47">
        <f>SUM(I4:I12)</f>
        <v>329</v>
      </c>
      <c r="J13" s="48">
        <f>PRODUCT(I13/K13)</f>
        <v>0.44519621109607577</v>
      </c>
      <c r="K13" s="27">
        <f>SUM(K4:K12)</f>
        <v>739</v>
      </c>
      <c r="L13" s="22"/>
      <c r="M13" s="35"/>
      <c r="N13" s="49"/>
      <c r="O13" s="50"/>
      <c r="P13" s="12"/>
      <c r="Q13" s="47">
        <f>SUM(Q4:Q12)</f>
        <v>17</v>
      </c>
      <c r="R13" s="47">
        <f>SUM(R4:R12)</f>
        <v>0</v>
      </c>
      <c r="S13" s="47">
        <f>SUM(S4:S12)</f>
        <v>26</v>
      </c>
      <c r="T13" s="47">
        <f>SUM(T4:T12)</f>
        <v>0</v>
      </c>
      <c r="U13" s="47">
        <f>SUM(U4:U12)</f>
        <v>59</v>
      </c>
      <c r="V13" s="48">
        <f>PRODUCT(U13/W13)</f>
        <v>0.48760330578512395</v>
      </c>
      <c r="W13" s="27">
        <f>SUM(W4:W12)</f>
        <v>121</v>
      </c>
      <c r="X13" s="18" t="s">
        <v>30</v>
      </c>
      <c r="Y13" s="13"/>
      <c r="Z13" s="11"/>
      <c r="AA13" s="47">
        <f>SUM(AA4:AA12)</f>
        <v>76</v>
      </c>
      <c r="AB13" s="47">
        <f>SUM(AB4:AB12)</f>
        <v>2</v>
      </c>
      <c r="AC13" s="47">
        <f>SUM(AC4:AC12)</f>
        <v>208</v>
      </c>
      <c r="AD13" s="47">
        <f>SUM(AD4:AD12)</f>
        <v>21</v>
      </c>
      <c r="AE13" s="47">
        <f>SUM(AE4:AE12)</f>
        <v>291</v>
      </c>
      <c r="AF13" s="48">
        <f>PRODUCT(AE13/AG13)</f>
        <v>0.48580968280467446</v>
      </c>
      <c r="AG13" s="27">
        <f>SUM(AG4:AG12)</f>
        <v>599</v>
      </c>
      <c r="AH13" s="22"/>
      <c r="AI13" s="35"/>
      <c r="AJ13" s="49"/>
      <c r="AK13" s="50"/>
      <c r="AL13" s="12"/>
      <c r="AM13" s="47">
        <f>SUM(AM4:AM12)</f>
        <v>6</v>
      </c>
      <c r="AN13" s="47">
        <f>SUM(AN4:AN12)</f>
        <v>0</v>
      </c>
      <c r="AO13" s="47">
        <f>SUM(AO4:AO12)</f>
        <v>12</v>
      </c>
      <c r="AP13" s="47">
        <f>SUM(AP4:AP12)</f>
        <v>0</v>
      </c>
      <c r="AQ13" s="47">
        <f>SUM(AQ4:AQ12)</f>
        <v>26</v>
      </c>
      <c r="AR13" s="48">
        <f>PRODUCT(AQ13/AS13)</f>
        <v>0.52</v>
      </c>
      <c r="AS13" s="40">
        <f>SUM(AS4:AS12)</f>
        <v>50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20"/>
      <c r="K14" s="14"/>
      <c r="L14" s="12"/>
      <c r="M14" s="12"/>
      <c r="N14" s="12"/>
      <c r="O14" s="12"/>
      <c r="P14" s="19"/>
      <c r="Q14" s="19"/>
      <c r="R14" s="21"/>
      <c r="S14" s="19"/>
      <c r="T14" s="19"/>
      <c r="U14" s="12"/>
      <c r="V14" s="12"/>
      <c r="W14" s="14"/>
      <c r="X14" s="19"/>
      <c r="Y14" s="19"/>
      <c r="Z14" s="19"/>
      <c r="AA14" s="19"/>
      <c r="AB14" s="19"/>
      <c r="AC14" s="19"/>
      <c r="AD14" s="19"/>
      <c r="AE14" s="19"/>
      <c r="AF14" s="20"/>
      <c r="AG14" s="14"/>
      <c r="AH14" s="12"/>
      <c r="AI14" s="12"/>
      <c r="AJ14" s="12"/>
      <c r="AK14" s="12"/>
      <c r="AL14" s="19"/>
      <c r="AM14" s="19"/>
      <c r="AN14" s="21"/>
      <c r="AO14" s="19"/>
      <c r="AP14" s="19"/>
      <c r="AQ14" s="12"/>
      <c r="AR14" s="12"/>
      <c r="AS14" s="14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51" t="s">
        <v>31</v>
      </c>
      <c r="C15" s="52"/>
      <c r="D15" s="53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32</v>
      </c>
      <c r="O15" s="9" t="s">
        <v>33</v>
      </c>
      <c r="Q15" s="21"/>
      <c r="R15" s="21" t="s">
        <v>20</v>
      </c>
      <c r="S15" s="21"/>
      <c r="T15" s="19" t="s">
        <v>21</v>
      </c>
      <c r="U15" s="12"/>
      <c r="V15" s="14"/>
      <c r="W15" s="14"/>
      <c r="X15" s="54"/>
      <c r="Y15" s="54"/>
      <c r="Z15" s="54"/>
      <c r="AA15" s="54"/>
      <c r="AB15" s="54"/>
      <c r="AC15" s="21"/>
      <c r="AD15" s="21"/>
      <c r="AE15" s="21"/>
      <c r="AF15" s="19"/>
      <c r="AG15" s="19"/>
      <c r="AH15" s="19"/>
      <c r="AI15" s="19"/>
      <c r="AJ15" s="19"/>
      <c r="AK15" s="19"/>
      <c r="AM15" s="14"/>
      <c r="AN15" s="54"/>
      <c r="AO15" s="54"/>
      <c r="AP15" s="54"/>
      <c r="AQ15" s="54"/>
      <c r="AR15" s="54"/>
      <c r="AS15" s="54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23" t="s">
        <v>34</v>
      </c>
      <c r="C16" s="3"/>
      <c r="D16" s="24"/>
      <c r="E16" s="55">
        <v>3</v>
      </c>
      <c r="F16" s="55">
        <v>0</v>
      </c>
      <c r="G16" s="55">
        <v>1</v>
      </c>
      <c r="H16" s="55">
        <v>0</v>
      </c>
      <c r="I16" s="55">
        <v>2</v>
      </c>
      <c r="J16" s="56">
        <v>0.13300000000000001</v>
      </c>
      <c r="K16" s="19">
        <f>PRODUCT(I16/J16)</f>
        <v>15.037593984962406</v>
      </c>
      <c r="L16" s="57">
        <f>PRODUCT((F16+G16)/E16)</f>
        <v>0.33333333333333331</v>
      </c>
      <c r="M16" s="57">
        <f>PRODUCT(H16/E16)</f>
        <v>0</v>
      </c>
      <c r="N16" s="57">
        <f>PRODUCT((F16+G16+H16)/E16)</f>
        <v>0.33333333333333331</v>
      </c>
      <c r="O16" s="57">
        <f>PRODUCT(I16/E16)</f>
        <v>0.66666666666666663</v>
      </c>
      <c r="Q16" s="21"/>
      <c r="R16" s="21"/>
      <c r="S16" s="21"/>
      <c r="T16" s="19" t="s">
        <v>22</v>
      </c>
      <c r="U16" s="19"/>
      <c r="V16" s="19"/>
      <c r="W16" s="19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19"/>
      <c r="AL16" s="19"/>
      <c r="AM16" s="19"/>
      <c r="AN16" s="21"/>
      <c r="AO16" s="21"/>
      <c r="AP16" s="21"/>
      <c r="AQ16" s="21"/>
      <c r="AR16" s="21"/>
      <c r="AS16" s="21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58" t="s">
        <v>12</v>
      </c>
      <c r="C17" s="59"/>
      <c r="D17" s="60"/>
      <c r="E17" s="55">
        <f>PRODUCT(E13+Q13)</f>
        <v>119</v>
      </c>
      <c r="F17" s="55">
        <f>PRODUCT(F13+R13)</f>
        <v>3</v>
      </c>
      <c r="G17" s="55">
        <f>PRODUCT(G13+S13)</f>
        <v>233</v>
      </c>
      <c r="H17" s="55">
        <f>PRODUCT(H13+T13)</f>
        <v>11</v>
      </c>
      <c r="I17" s="55">
        <f>PRODUCT(I13+U13)</f>
        <v>388</v>
      </c>
      <c r="J17" s="56">
        <f>PRODUCT(I17/K17)</f>
        <v>0.4511627906976744</v>
      </c>
      <c r="K17" s="19">
        <f>PRODUCT(K13+W13)</f>
        <v>860</v>
      </c>
      <c r="L17" s="57">
        <f>PRODUCT((F17+G17)/E17)</f>
        <v>1.9831932773109244</v>
      </c>
      <c r="M17" s="57">
        <f>PRODUCT(H17/E17)</f>
        <v>9.2436974789915971E-2</v>
      </c>
      <c r="N17" s="57">
        <f>PRODUCT((F17+G17+H17)/E17)</f>
        <v>2.0756302521008405</v>
      </c>
      <c r="O17" s="57">
        <f>PRODUCT(I17/E17)</f>
        <v>3.2605042016806722</v>
      </c>
      <c r="Q17" s="21"/>
      <c r="R17" s="21"/>
      <c r="S17" s="21"/>
      <c r="T17" s="19" t="s">
        <v>38</v>
      </c>
      <c r="U17" s="19"/>
      <c r="V17" s="19"/>
      <c r="W17" s="19"/>
      <c r="X17" s="19"/>
      <c r="Y17" s="19"/>
      <c r="Z17" s="19"/>
      <c r="AA17" s="19"/>
      <c r="AB17" s="19"/>
      <c r="AC17" s="21"/>
      <c r="AD17" s="21"/>
      <c r="AE17" s="21"/>
      <c r="AF17" s="21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26" t="s">
        <v>27</v>
      </c>
      <c r="C18" s="61"/>
      <c r="D18" s="62"/>
      <c r="E18" s="55">
        <f>PRODUCT(AA13+AM13)</f>
        <v>82</v>
      </c>
      <c r="F18" s="55">
        <f>PRODUCT(AB13+AN13)</f>
        <v>2</v>
      </c>
      <c r="G18" s="55">
        <f>PRODUCT(AC13+AO13)</f>
        <v>220</v>
      </c>
      <c r="H18" s="55">
        <f>PRODUCT(AD13+AP13)</f>
        <v>21</v>
      </c>
      <c r="I18" s="55">
        <f>PRODUCT(AE13+AQ13)</f>
        <v>317</v>
      </c>
      <c r="J18" s="56">
        <f>PRODUCT(I18/K18)</f>
        <v>0.48844375963020031</v>
      </c>
      <c r="K18" s="12">
        <f>PRODUCT(AG13+AS13)</f>
        <v>649</v>
      </c>
      <c r="L18" s="57">
        <f>PRODUCT((F18+G18)/E18)</f>
        <v>2.7073170731707319</v>
      </c>
      <c r="M18" s="57">
        <f>PRODUCT(H18/E18)</f>
        <v>0.25609756097560976</v>
      </c>
      <c r="N18" s="57">
        <f>PRODUCT((F18+G18+H18)/E18)</f>
        <v>2.9634146341463414</v>
      </c>
      <c r="O18" s="57">
        <f>PRODUCT(I18/E18)</f>
        <v>3.8658536585365852</v>
      </c>
      <c r="Q18" s="21"/>
      <c r="R18" s="21"/>
      <c r="S18" s="19"/>
      <c r="T18" s="19"/>
      <c r="U18" s="12"/>
      <c r="V18" s="12"/>
      <c r="W18" s="19"/>
      <c r="X18" s="19"/>
      <c r="Y18" s="19"/>
      <c r="Z18" s="19"/>
      <c r="AA18" s="19"/>
      <c r="AB18" s="19"/>
      <c r="AC18" s="21"/>
      <c r="AD18" s="21"/>
      <c r="AE18" s="21"/>
      <c r="AF18" s="21"/>
      <c r="AG18" s="21"/>
      <c r="AH18" s="21"/>
      <c r="AI18" s="21"/>
      <c r="AJ18" s="21"/>
      <c r="AK18" s="19"/>
      <c r="AL18" s="12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63" t="s">
        <v>30</v>
      </c>
      <c r="C19" s="64"/>
      <c r="D19" s="65"/>
      <c r="E19" s="55">
        <f>SUM(E16:E18)</f>
        <v>204</v>
      </c>
      <c r="F19" s="55">
        <f t="shared" ref="F19:I19" si="0">SUM(F16:F18)</f>
        <v>5</v>
      </c>
      <c r="G19" s="55">
        <f t="shared" si="0"/>
        <v>454</v>
      </c>
      <c r="H19" s="55">
        <f t="shared" si="0"/>
        <v>32</v>
      </c>
      <c r="I19" s="55">
        <f t="shared" si="0"/>
        <v>707</v>
      </c>
      <c r="J19" s="56">
        <f>PRODUCT(I19/K19)</f>
        <v>0.46389931770080467</v>
      </c>
      <c r="K19" s="19">
        <f>SUM(K16:K18)</f>
        <v>1524.0375939849623</v>
      </c>
      <c r="L19" s="57">
        <f>PRODUCT((F19+G19)/E19)</f>
        <v>2.25</v>
      </c>
      <c r="M19" s="57">
        <f>PRODUCT(H19/E19)</f>
        <v>0.15686274509803921</v>
      </c>
      <c r="N19" s="57">
        <f>PRODUCT((F19+G19+H19)/E19)</f>
        <v>2.4068627450980391</v>
      </c>
      <c r="O19" s="57">
        <f>PRODUCT(I19/E19)</f>
        <v>3.465686274509804</v>
      </c>
      <c r="Q19" s="12"/>
      <c r="R19" s="12"/>
      <c r="S19" s="12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2"/>
      <c r="F20" s="12"/>
      <c r="G20" s="12"/>
      <c r="H20" s="12"/>
      <c r="I20" s="12"/>
      <c r="J20" s="19"/>
      <c r="K20" s="19"/>
      <c r="L20" s="12"/>
      <c r="M20" s="12"/>
      <c r="N20" s="12"/>
      <c r="O20" s="12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1"/>
      <c r="AH20" s="21"/>
      <c r="AI20" s="21"/>
      <c r="AJ20" s="21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1"/>
      <c r="AH53" s="21"/>
      <c r="AI53" s="21"/>
      <c r="AJ53" s="21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1"/>
      <c r="AH54" s="21"/>
      <c r="AI54" s="21"/>
      <c r="AJ54" s="2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1"/>
      <c r="AH55" s="21"/>
      <c r="AI55" s="21"/>
      <c r="AJ55" s="21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1"/>
      <c r="AH56" s="21"/>
      <c r="AI56" s="21"/>
      <c r="AJ56" s="21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1"/>
      <c r="AH57" s="21"/>
      <c r="AI57" s="21"/>
      <c r="AJ57" s="21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1"/>
      <c r="AH58" s="21"/>
      <c r="AI58" s="21"/>
      <c r="AJ58" s="21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1"/>
      <c r="AH59" s="21"/>
      <c r="AI59" s="21"/>
      <c r="AJ59" s="21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1"/>
      <c r="AH87" s="21"/>
      <c r="AI87" s="21"/>
      <c r="AJ87" s="21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1"/>
      <c r="AH88" s="21"/>
      <c r="AI88" s="21"/>
      <c r="AJ88" s="21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1"/>
      <c r="AH89" s="21"/>
      <c r="AI89" s="21"/>
      <c r="AJ89" s="21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1"/>
      <c r="AH90" s="21"/>
      <c r="AI90" s="21"/>
      <c r="AJ90" s="21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1"/>
      <c r="AH91" s="21"/>
      <c r="AI91" s="21"/>
      <c r="AJ91" s="21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1"/>
      <c r="AH92" s="21"/>
      <c r="AI92" s="21"/>
      <c r="AJ92" s="21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1"/>
      <c r="AH93" s="21"/>
      <c r="AI93" s="21"/>
      <c r="AJ93" s="21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1"/>
      <c r="AH94" s="21"/>
      <c r="AI94" s="21"/>
      <c r="AJ94" s="21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1"/>
      <c r="AH95" s="21"/>
      <c r="AI95" s="21"/>
      <c r="AJ95" s="21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1"/>
      <c r="AH96" s="21"/>
      <c r="AI96" s="21"/>
      <c r="AJ96" s="21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1"/>
      <c r="AH97" s="21"/>
      <c r="AI97" s="21"/>
      <c r="AJ97" s="21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1"/>
      <c r="AH98" s="21"/>
      <c r="AI98" s="21"/>
      <c r="AJ98" s="21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1"/>
      <c r="AH99" s="21"/>
      <c r="AI99" s="21"/>
      <c r="AJ99" s="21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1"/>
      <c r="AH100" s="21"/>
      <c r="AI100" s="21"/>
      <c r="AJ100" s="21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1"/>
      <c r="AH101" s="21"/>
      <c r="AI101" s="21"/>
      <c r="AJ101" s="21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1"/>
      <c r="AH102" s="21"/>
      <c r="AI102" s="21"/>
      <c r="AJ102" s="21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1"/>
      <c r="AH103" s="21"/>
      <c r="AI103" s="21"/>
      <c r="AJ103" s="21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1"/>
      <c r="AH104" s="21"/>
      <c r="AI104" s="21"/>
      <c r="AJ104" s="21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1"/>
      <c r="AH105" s="21"/>
      <c r="AI105" s="21"/>
      <c r="AJ105" s="21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21"/>
      <c r="AH106" s="21"/>
      <c r="AI106" s="21"/>
      <c r="AJ106" s="21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21"/>
      <c r="AH107" s="21"/>
      <c r="AI107" s="21"/>
      <c r="AJ107" s="21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21"/>
      <c r="AH108" s="21"/>
      <c r="AI108" s="21"/>
      <c r="AJ108" s="21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21"/>
      <c r="AH109" s="21"/>
      <c r="AI109" s="21"/>
      <c r="AJ109" s="21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21"/>
      <c r="AH110" s="21"/>
      <c r="AI110" s="21"/>
      <c r="AJ110" s="21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21"/>
      <c r="AH111" s="21"/>
      <c r="AI111" s="21"/>
      <c r="AJ111" s="21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21"/>
      <c r="AH112" s="21"/>
      <c r="AI112" s="21"/>
      <c r="AJ112" s="21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21"/>
      <c r="AH113" s="21"/>
      <c r="AI113" s="21"/>
      <c r="AJ113" s="21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1"/>
      <c r="AH114" s="21"/>
      <c r="AI114" s="21"/>
      <c r="AJ114" s="21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21"/>
      <c r="AH115" s="21"/>
      <c r="AI115" s="21"/>
      <c r="AJ115" s="21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21"/>
      <c r="AH116" s="21"/>
      <c r="AI116" s="21"/>
      <c r="AJ116" s="21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21"/>
      <c r="AH117" s="21"/>
      <c r="AI117" s="21"/>
      <c r="AJ117" s="21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21"/>
      <c r="AH118" s="21"/>
      <c r="AI118" s="21"/>
      <c r="AJ118" s="21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21"/>
      <c r="AH119" s="21"/>
      <c r="AI119" s="21"/>
      <c r="AJ119" s="21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21"/>
      <c r="AH120" s="21"/>
      <c r="AI120" s="21"/>
      <c r="AJ120" s="21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21"/>
      <c r="AH121" s="21"/>
      <c r="AI121" s="21"/>
      <c r="AJ121" s="21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21"/>
      <c r="AH122" s="21"/>
      <c r="AI122" s="21"/>
      <c r="AJ122" s="21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21"/>
      <c r="AH123" s="21"/>
      <c r="AI123" s="21"/>
      <c r="AJ123" s="21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21"/>
      <c r="AH124" s="21"/>
      <c r="AI124" s="21"/>
      <c r="AJ124" s="21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21"/>
      <c r="AH125" s="21"/>
      <c r="AI125" s="21"/>
      <c r="AJ125" s="21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21"/>
      <c r="AH126" s="21"/>
      <c r="AI126" s="21"/>
      <c r="AJ126" s="21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21"/>
      <c r="AH127" s="21"/>
      <c r="AI127" s="21"/>
      <c r="AJ127" s="21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21"/>
      <c r="AH128" s="21"/>
      <c r="AI128" s="21"/>
      <c r="AJ128" s="21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21"/>
      <c r="AH129" s="21"/>
      <c r="AI129" s="21"/>
      <c r="AJ129" s="21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1"/>
      <c r="AH130" s="21"/>
      <c r="AI130" s="21"/>
      <c r="AJ130" s="21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21"/>
      <c r="AH131" s="21"/>
      <c r="AI131" s="21"/>
      <c r="AJ131" s="21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21"/>
      <c r="AH132" s="21"/>
      <c r="AI132" s="21"/>
      <c r="AJ132" s="21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21"/>
      <c r="AH133" s="21"/>
      <c r="AI133" s="21"/>
      <c r="AJ133" s="21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21"/>
      <c r="AH134" s="21"/>
      <c r="AI134" s="21"/>
      <c r="AJ134" s="21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21"/>
      <c r="AH135" s="21"/>
      <c r="AI135" s="21"/>
      <c r="AJ135" s="21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21"/>
      <c r="AH136" s="21"/>
      <c r="AI136" s="21"/>
      <c r="AJ136" s="21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21"/>
      <c r="AH137" s="21"/>
      <c r="AI137" s="21"/>
      <c r="AJ137" s="21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21"/>
      <c r="AH138" s="21"/>
      <c r="AI138" s="21"/>
      <c r="AJ138" s="21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21"/>
      <c r="AH139" s="21"/>
      <c r="AI139" s="21"/>
      <c r="AJ139" s="21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21"/>
      <c r="AH140" s="21"/>
      <c r="AI140" s="21"/>
      <c r="AJ140" s="21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21"/>
      <c r="AH141" s="21"/>
      <c r="AI141" s="21"/>
      <c r="AJ141" s="21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21"/>
      <c r="AH142" s="21"/>
      <c r="AI142" s="21"/>
      <c r="AJ142" s="21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21"/>
      <c r="AH143" s="21"/>
      <c r="AI143" s="21"/>
      <c r="AJ143" s="21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21"/>
      <c r="AH144" s="21"/>
      <c r="AI144" s="21"/>
      <c r="AJ144" s="21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21"/>
      <c r="AH145" s="21"/>
      <c r="AI145" s="21"/>
      <c r="AJ145" s="21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21"/>
      <c r="AH146" s="21"/>
      <c r="AI146" s="21"/>
      <c r="AJ146" s="21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21"/>
      <c r="AH147" s="21"/>
      <c r="AI147" s="21"/>
      <c r="AJ147" s="21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21"/>
      <c r="AH148" s="21"/>
      <c r="AI148" s="21"/>
      <c r="AJ148" s="21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21"/>
      <c r="AH149" s="21"/>
      <c r="AI149" s="21"/>
      <c r="AJ149" s="21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21"/>
      <c r="AH150" s="21"/>
      <c r="AI150" s="21"/>
      <c r="AJ150" s="21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21"/>
      <c r="AH151" s="21"/>
      <c r="AI151" s="21"/>
      <c r="AJ151" s="21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21"/>
      <c r="AH152" s="21"/>
      <c r="AI152" s="21"/>
      <c r="AJ152" s="21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21"/>
      <c r="AH153" s="21"/>
      <c r="AI153" s="21"/>
      <c r="AJ153" s="21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21"/>
      <c r="AH154" s="21"/>
      <c r="AI154" s="21"/>
      <c r="AJ154" s="21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21"/>
      <c r="AH155" s="21"/>
      <c r="AI155" s="21"/>
      <c r="AJ155" s="21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21"/>
      <c r="AH156" s="21"/>
      <c r="AI156" s="21"/>
      <c r="AJ156" s="21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21"/>
      <c r="AH157" s="21"/>
      <c r="AI157" s="21"/>
      <c r="AJ157" s="21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21"/>
      <c r="AH158" s="21"/>
      <c r="AI158" s="21"/>
      <c r="AJ158" s="21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21"/>
      <c r="AH159" s="21"/>
      <c r="AI159" s="21"/>
      <c r="AJ159" s="21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21"/>
      <c r="AH160" s="21"/>
      <c r="AI160" s="21"/>
      <c r="AJ160" s="21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21"/>
      <c r="AH161" s="21"/>
      <c r="AI161" s="21"/>
      <c r="AJ161" s="21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21"/>
      <c r="AH162" s="21"/>
      <c r="AI162" s="21"/>
      <c r="AJ162" s="21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21"/>
      <c r="AH163" s="21"/>
      <c r="AI163" s="21"/>
      <c r="AJ163" s="21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21"/>
      <c r="AH164" s="21"/>
      <c r="AI164" s="21"/>
      <c r="AJ164" s="21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21"/>
      <c r="AH165" s="21"/>
      <c r="AI165" s="21"/>
      <c r="AJ165" s="21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21"/>
      <c r="AH166" s="21"/>
      <c r="AI166" s="21"/>
      <c r="AJ166" s="21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21"/>
      <c r="AH167" s="21"/>
      <c r="AI167" s="21"/>
      <c r="AJ167" s="21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21"/>
      <c r="AH168" s="21"/>
      <c r="AI168" s="21"/>
      <c r="AJ168" s="21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21"/>
      <c r="AH169" s="21"/>
      <c r="AI169" s="21"/>
      <c r="AJ169" s="21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21"/>
      <c r="AH170" s="21"/>
      <c r="AI170" s="21"/>
      <c r="AJ170" s="21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21"/>
      <c r="AH171" s="21"/>
      <c r="AI171" s="21"/>
      <c r="AJ171" s="21"/>
      <c r="AK171" s="19"/>
      <c r="AL171" s="12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21"/>
      <c r="AH172" s="21"/>
      <c r="AI172" s="21"/>
      <c r="AJ172" s="21"/>
      <c r="AK172" s="19"/>
      <c r="AL172" s="12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21"/>
      <c r="AH173" s="21"/>
      <c r="AI173" s="21"/>
      <c r="AJ173" s="21"/>
      <c r="AK173" s="19"/>
      <c r="AL173" s="12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19"/>
      <c r="AL174" s="12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19"/>
      <c r="AL175" s="12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9"/>
      <c r="AL176" s="12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9"/>
      <c r="AL177" s="12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9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19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9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19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19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19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12"/>
      <c r="AL184" s="12"/>
    </row>
    <row r="185" spans="12:57" x14ac:dyDescent="0.25"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57" x14ac:dyDescent="0.25"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</row>
    <row r="187" spans="12:57" x14ac:dyDescent="0.25"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</row>
    <row r="188" spans="12:57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57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57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57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57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</sheetData>
  <sortState ref="B11:X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2020-09-09T17:37:24Z</dcterms:modified>
</cp:coreProperties>
</file>