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8" i="5" l="1"/>
  <c r="AR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4" i="5" l="1"/>
  <c r="J14" i="5" s="1"/>
  <c r="F13" i="5"/>
  <c r="L13" i="5" s="1"/>
  <c r="H13" i="5"/>
  <c r="M13" i="5" s="1"/>
  <c r="O14" i="5"/>
  <c r="O13" i="5"/>
  <c r="J13" i="5"/>
  <c r="AF8" i="5"/>
  <c r="H14" i="5" l="1"/>
  <c r="M14" i="5" s="1"/>
  <c r="N13" i="5"/>
  <c r="F14" i="5"/>
  <c r="N14" i="5" s="1"/>
  <c r="L14" i="5" l="1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<sst xmlns="http://schemas.openxmlformats.org/spreadsheetml/2006/main" count="76" uniqueCount="32">
  <si>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</si>
  <si>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</si>
  <si>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</si>
  <si>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</si>
  <si>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</si>
  <si>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</si>
  <si>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</si>
  <si>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</si>
  <si>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</si>
  <si>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</si>
  <si>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</si>
  <si>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</si>
  <si>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</si>
  <si>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</si>
  <si>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</si>
  <si>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</si>
  <si>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</si>
  <si>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</si>
  <si>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</si>
  <si>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</si>
  <si>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</si>
  <si>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</si>
  <si>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</si>
  <si>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</si>
  <si>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</si>
  <si>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Matias Nissilä</t>
  </si>
  <si>
    <t>3.</t>
  </si>
  <si>
    <t>PattU  2</t>
  </si>
  <si>
    <t>8.</t>
  </si>
  <si>
    <t>14.6.2000   Raahe</t>
  </si>
  <si>
    <t>Pattijoen Urheilijat Juniorit  (2012),  kasvattajaseura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</si>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</sst>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425781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12</v>
      </c>
      <c r="AB4" s="12">
        <v>1</v>
      </c>
      <c r="AC4" s="12">
        <v>4</v>
      </c>
      <c r="AD4" s="12">
        <v>2</v>
      </c>
      <c r="AE4" s="12">
        <v>21</v>
      </c>
      <c r="AF4" s="68">
        <v>0.53839999999999999</v>
      </c>
      <c r="AG4" s="69">
        <v>39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1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27</v>
      </c>
      <c r="AA5" s="12">
        <v>16</v>
      </c>
      <c r="AB5" s="12">
        <v>0</v>
      </c>
      <c r="AC5" s="12">
        <v>5</v>
      </c>
      <c r="AD5" s="12">
        <v>7</v>
      </c>
      <c r="AE5" s="12">
        <v>32</v>
      </c>
      <c r="AF5" s="68">
        <v>0.38550000000000001</v>
      </c>
      <c r="AG5" s="69">
        <v>83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27</v>
      </c>
      <c r="AA6" s="12">
        <v>15</v>
      </c>
      <c r="AB6" s="12">
        <v>0</v>
      </c>
      <c r="AC6" s="12">
        <v>8</v>
      </c>
      <c r="AD6" s="12">
        <v>9</v>
      </c>
      <c r="AE6" s="12">
        <v>76</v>
      </c>
      <c r="AF6" s="68">
        <v>0.59370000000000001</v>
      </c>
      <c r="AG6" s="69">
        <f>PRODUCT(AE6/AF6)</f>
        <v>128.0107798551457</v>
      </c>
      <c r="AH6" s="7"/>
      <c r="AI6" s="7"/>
      <c r="AJ6" s="7"/>
      <c r="AK6" s="7"/>
      <c r="AL6" s="10"/>
      <c r="AM6" s="1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27</v>
      </c>
      <c r="AA7" s="12">
        <v>13</v>
      </c>
      <c r="AB7" s="12">
        <v>0</v>
      </c>
      <c r="AC7" s="12">
        <v>8</v>
      </c>
      <c r="AD7" s="12">
        <v>11</v>
      </c>
      <c r="AE7" s="12">
        <v>51</v>
      </c>
      <c r="AF7" s="68">
        <v>0.51</v>
      </c>
      <c r="AG7" s="19">
        <v>100</v>
      </c>
      <c r="AH7" s="40"/>
      <c r="AI7" s="7"/>
      <c r="AJ7" s="7"/>
      <c r="AK7" s="7"/>
      <c r="AL7" s="10"/>
      <c r="AM7" s="12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56</v>
      </c>
      <c r="AB8" s="36">
        <f>SUM(AB4:AB7)</f>
        <v>1</v>
      </c>
      <c r="AC8" s="36">
        <f>SUM(AC4:AC7)</f>
        <v>25</v>
      </c>
      <c r="AD8" s="36">
        <f>SUM(AD4:AD7)</f>
        <v>29</v>
      </c>
      <c r="AE8" s="36">
        <f>SUM(AE4:AE7)</f>
        <v>180</v>
      </c>
      <c r="AF8" s="37">
        <f>PRODUCT(AE8/AG8)</f>
        <v>0.51426987498640531</v>
      </c>
      <c r="AG8" s="21">
        <f>SUM(AG4:AG7)</f>
        <v>350.0107798551457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1</v>
      </c>
      <c r="AS8" s="39">
        <f>SUM(AS4:AS7)</f>
        <v>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57</v>
      </c>
      <c r="F13" s="47">
        <f>PRODUCT(AB8+AN8)</f>
        <v>1</v>
      </c>
      <c r="G13" s="47">
        <f>PRODUCT(AC8+AO8)</f>
        <v>25</v>
      </c>
      <c r="H13" s="47">
        <f>PRODUCT(AD8+AP8)</f>
        <v>29</v>
      </c>
      <c r="I13" s="47">
        <f>PRODUCT(AE8+AQ8)</f>
        <v>182</v>
      </c>
      <c r="J13" s="60">
        <f>PRODUCT(I13/K13)</f>
        <v>0.51702962072608671</v>
      </c>
      <c r="K13" s="10">
        <f>PRODUCT(AG8+AS8)</f>
        <v>352.0107798551457</v>
      </c>
      <c r="L13" s="53">
        <f>PRODUCT((F13+G13)/E13)</f>
        <v>0.45614035087719296</v>
      </c>
      <c r="M13" s="53">
        <f>PRODUCT(H13/E13)</f>
        <v>0.50877192982456143</v>
      </c>
      <c r="N13" s="53">
        <f>PRODUCT((F13+G13+H13)/E13)</f>
        <v>0.96491228070175439</v>
      </c>
      <c r="O13" s="53">
        <f>PRODUCT(I13/E13)</f>
        <v>3.192982456140351</v>
      </c>
      <c r="Q13" s="17"/>
      <c r="R13" s="17"/>
      <c r="S13" s="16"/>
      <c r="T13" s="1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57</v>
      </c>
      <c r="F14" s="47">
        <f t="shared" ref="F14:I14" si="0">SUM(F11:F13)</f>
        <v>1</v>
      </c>
      <c r="G14" s="47">
        <f t="shared" si="0"/>
        <v>25</v>
      </c>
      <c r="H14" s="47">
        <f t="shared" si="0"/>
        <v>29</v>
      </c>
      <c r="I14" s="47">
        <f t="shared" si="0"/>
        <v>182</v>
      </c>
      <c r="J14" s="60">
        <f>PRODUCT(I14/K14)</f>
        <v>0.51702962072608671</v>
      </c>
      <c r="K14" s="16">
        <f>SUM(K11:K13)</f>
        <v>352.0107798551457</v>
      </c>
      <c r="L14" s="53">
        <f>PRODUCT((F14+G14)/E14)</f>
        <v>0.45614035087719296</v>
      </c>
      <c r="M14" s="53">
        <f>PRODUCT(H14/E14)</f>
        <v>0.50877192982456143</v>
      </c>
      <c r="N14" s="53">
        <f>PRODUCT((F14+G14+H14)/E14)</f>
        <v>0.96491228070175439</v>
      </c>
      <c r="O14" s="53">
        <f>PRODUCT(I14/E14)</f>
        <v>3.192982456140351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M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2019-08-26T22:36:55Z</dcterms:modified>
</cp:coreProperties>
</file>