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6" i="3" l="1"/>
  <c r="O25" i="3"/>
  <c r="O23" i="3" l="1"/>
  <c r="N23" i="3"/>
  <c r="M23" i="3"/>
  <c r="L23" i="3"/>
  <c r="K23" i="3"/>
  <c r="AS20" i="3"/>
  <c r="AQ20" i="3"/>
  <c r="AR20" i="3" s="1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K25" i="3" l="1"/>
  <c r="J25" i="3" s="1"/>
  <c r="F25" i="3"/>
  <c r="L25" i="3" s="1"/>
  <c r="H25" i="3"/>
  <c r="M25" i="3" s="1"/>
  <c r="M24" i="3"/>
  <c r="N24" i="3"/>
  <c r="L24" i="3"/>
  <c r="K26" i="3"/>
  <c r="O24" i="3"/>
  <c r="AF20" i="3"/>
  <c r="F26" i="3" l="1"/>
  <c r="H26" i="3"/>
  <c r="M26" i="3" s="1"/>
  <c r="N25" i="3"/>
  <c r="N26" i="3"/>
  <c r="L26" i="3"/>
</calcChain>
</file>

<file path=xl/sharedStrings.xml><?xml version="1.0" encoding="utf-8"?>
<sst xmlns="http://schemas.openxmlformats.org/spreadsheetml/2006/main" count="238" uniqueCount="86">
  <si>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</si>
  <si>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</si>
  <si>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</si>
  <si>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</si>
  <si>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</si>
  <si>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</si>
  <si>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</si>
  <si>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</si>
  <si>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</si>
  <si>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</si>
  <si>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</si>
  <si>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</si>
  <si>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</si>
  <si>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</si>
  <si>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</si>
  <si>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</si>
  <si>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</si>
  <si>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</si>
  <si>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</si>
  <si>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</si>
  <si>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</si>
  <si>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</si>
  <si>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</si>
  <si>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</si>
  <si>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</si>
  <si>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</si>
  <si>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</si>
  <si>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</si>
  <si>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</si>
  <si>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</si>
  <si>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</si>
  <si>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</si>
  <si>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</si>
  <si>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Lasse Nikula</t>
  </si>
  <si>
    <t>3.</t>
  </si>
  <si>
    <t>HP-K</t>
  </si>
  <si>
    <t>ykköspesis</t>
  </si>
  <si>
    <t>16.08. 2000  HP-K - HP  0-2  (0-1, 1-2)</t>
  </si>
  <si>
    <t xml:space="preserve">  28 v   0 kk 15 pv</t>
  </si>
  <si>
    <t>22.08. 2001  Kiri - HP-K  2-1  (0-5, 5-2, 0-0, 0-1)</t>
  </si>
  <si>
    <t>10.  ottelu</t>
  </si>
  <si>
    <t xml:space="preserve">  29 v   0 kk 21 pv</t>
  </si>
  <si>
    <t>29.08. 2001  AA - HP-K  2-1  (5-7, 16-3, 1-0)</t>
  </si>
  <si>
    <t>12.  ottelu</t>
  </si>
  <si>
    <t xml:space="preserve">  29 v   0 kk 28 pv</t>
  </si>
  <si>
    <t>suomensarja</t>
  </si>
  <si>
    <t>KoKi</t>
  </si>
  <si>
    <t>LePe</t>
  </si>
  <si>
    <t>9.</t>
  </si>
  <si>
    <t>HalTo</t>
  </si>
  <si>
    <t>2.</t>
  </si>
  <si>
    <t>6.</t>
  </si>
  <si>
    <t>4.</t>
  </si>
  <si>
    <t>Seurat</t>
  </si>
  <si>
    <t>Ura = Kannuksen Ura  (1969), kasvattajaseura</t>
  </si>
  <si>
    <t>HP-K = Haapajärven Pesä-Kiilat  (1990)</t>
  </si>
  <si>
    <t>HalTo = Halsuan Toivo  (1909)</t>
  </si>
  <si>
    <t>KoKi = Kokkolan Kiri  (1962)</t>
  </si>
  <si>
    <t>LePe = Lestijoen Pesis  (2009)</t>
  </si>
  <si>
    <t>1.8.1972</t>
  </si>
  <si>
    <t>YKKÖSPESIS</t>
  </si>
  <si>
    <t xml:space="preserve"> Arvo-ottelut</t>
  </si>
  <si>
    <t>Mitalit</t>
  </si>
  <si>
    <t>hSM</t>
  </si>
  <si>
    <t>Lyöty</t>
  </si>
  <si>
    <t>Tuotu</t>
  </si>
  <si>
    <t xml:space="preserve"> 1.  ottelu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</si>
  <si>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</si>
  <si>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</si>
  <si>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</si>
  <si>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</si>
  <si>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</si>
  <si>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</si>
  <si>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</si>
  <si>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</si>
  <si>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</si>
  <si>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</si>
  <si>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HaVe  2</t>
  </si>
  <si>
    <t>5.</t>
  </si>
  <si>
    <t>Pilke</t>
  </si>
  <si>
    <t>10.</t>
  </si>
  <si>
    <t>Pilke = Reisjärven Pilke  (1945)</t>
  </si>
  <si>
    <t>1.</t>
  </si>
  <si>
    <t>11.</t>
  </si>
  <si>
    <t>maakuntasarja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</si>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</sst>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1"/>
      <c r="W2" s="22" t="s">
        <v>15</v>
      </c>
      <c r="X2" s="14"/>
      <c r="Y2" s="14"/>
      <c r="Z2" s="14"/>
      <c r="AA2" s="14"/>
      <c r="AB2" s="14"/>
      <c r="AC2" s="91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6">
        <v>1990</v>
      </c>
      <c r="C4" s="36" t="s">
        <v>76</v>
      </c>
      <c r="D4" s="37" t="s">
        <v>79</v>
      </c>
      <c r="E4" s="36"/>
      <c r="F4" s="38" t="s">
        <v>45</v>
      </c>
      <c r="G4" s="39"/>
      <c r="H4" s="36"/>
      <c r="I4" s="36"/>
      <c r="J4" s="36"/>
      <c r="K4" s="36"/>
      <c r="L4" s="36"/>
      <c r="M4" s="36"/>
      <c r="N4" s="40"/>
      <c r="O4" s="30"/>
      <c r="P4" s="31"/>
      <c r="Q4" s="31"/>
      <c r="R4" s="31"/>
      <c r="S4" s="31"/>
      <c r="T4" s="31"/>
      <c r="U4" s="31"/>
      <c r="V4" s="30"/>
      <c r="W4" s="66"/>
      <c r="X4" s="33"/>
      <c r="Y4" s="33"/>
      <c r="Z4" s="33"/>
      <c r="AA4" s="33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6">
        <v>1991</v>
      </c>
      <c r="C5" s="36" t="s">
        <v>48</v>
      </c>
      <c r="D5" s="37" t="s">
        <v>79</v>
      </c>
      <c r="E5" s="36"/>
      <c r="F5" s="38" t="s">
        <v>45</v>
      </c>
      <c r="G5" s="105"/>
      <c r="H5" s="39"/>
      <c r="I5" s="36"/>
      <c r="J5" s="36"/>
      <c r="K5" s="36"/>
      <c r="L5" s="36"/>
      <c r="M5" s="36"/>
      <c r="N5" s="40"/>
      <c r="O5" s="30"/>
      <c r="P5" s="31"/>
      <c r="Q5" s="31"/>
      <c r="R5" s="31"/>
      <c r="S5" s="31"/>
      <c r="T5" s="31"/>
      <c r="U5" s="31"/>
      <c r="V5" s="30"/>
      <c r="W5" s="66"/>
      <c r="X5" s="33"/>
      <c r="Y5" s="33"/>
      <c r="Z5" s="33"/>
      <c r="AA5" s="33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6">
        <v>1992</v>
      </c>
      <c r="C6" s="36" t="s">
        <v>48</v>
      </c>
      <c r="D6" s="37" t="s">
        <v>79</v>
      </c>
      <c r="E6" s="36"/>
      <c r="F6" s="38" t="s">
        <v>45</v>
      </c>
      <c r="G6" s="105"/>
      <c r="H6" s="39"/>
      <c r="I6" s="36"/>
      <c r="J6" s="36"/>
      <c r="K6" s="36"/>
      <c r="L6" s="36"/>
      <c r="M6" s="36"/>
      <c r="N6" s="40"/>
      <c r="O6" s="30"/>
      <c r="P6" s="31"/>
      <c r="Q6" s="31"/>
      <c r="R6" s="31"/>
      <c r="S6" s="31"/>
      <c r="T6" s="31"/>
      <c r="U6" s="31"/>
      <c r="V6" s="30"/>
      <c r="W6" s="66"/>
      <c r="X6" s="33"/>
      <c r="Y6" s="33"/>
      <c r="Z6" s="33"/>
      <c r="AA6" s="33"/>
      <c r="AB6" s="6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6">
        <v>1993</v>
      </c>
      <c r="C7" s="36" t="s">
        <v>80</v>
      </c>
      <c r="D7" s="37" t="s">
        <v>79</v>
      </c>
      <c r="E7" s="36"/>
      <c r="F7" s="38" t="s">
        <v>45</v>
      </c>
      <c r="G7" s="105"/>
      <c r="H7" s="39"/>
      <c r="I7" s="36"/>
      <c r="J7" s="36"/>
      <c r="K7" s="36"/>
      <c r="L7" s="36"/>
      <c r="M7" s="36"/>
      <c r="N7" s="40"/>
      <c r="O7" s="30"/>
      <c r="P7" s="31"/>
      <c r="Q7" s="31"/>
      <c r="R7" s="31"/>
      <c r="S7" s="31"/>
      <c r="T7" s="31"/>
      <c r="U7" s="31"/>
      <c r="V7" s="30"/>
      <c r="W7" s="66"/>
      <c r="X7" s="33"/>
      <c r="Y7" s="33"/>
      <c r="Z7" s="33"/>
      <c r="AA7" s="33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132">
        <v>1994</v>
      </c>
      <c r="C8" s="133" t="s">
        <v>52</v>
      </c>
      <c r="D8" s="134" t="s">
        <v>79</v>
      </c>
      <c r="E8" s="132"/>
      <c r="F8" s="135" t="s">
        <v>84</v>
      </c>
      <c r="G8" s="136"/>
      <c r="H8" s="137"/>
      <c r="I8" s="132"/>
      <c r="J8" s="132"/>
      <c r="K8" s="132"/>
      <c r="L8" s="132"/>
      <c r="M8" s="132"/>
      <c r="N8" s="138"/>
      <c r="O8" s="30"/>
      <c r="P8" s="31"/>
      <c r="Q8" s="31"/>
      <c r="R8" s="31"/>
      <c r="S8" s="31"/>
      <c r="T8" s="31"/>
      <c r="U8" s="31"/>
      <c r="V8" s="30"/>
      <c r="W8" s="66"/>
      <c r="X8" s="33"/>
      <c r="Y8" s="33"/>
      <c r="Z8" s="33"/>
      <c r="AA8" s="33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132">
        <v>1995</v>
      </c>
      <c r="C9" s="133" t="s">
        <v>34</v>
      </c>
      <c r="D9" s="134" t="s">
        <v>79</v>
      </c>
      <c r="E9" s="132"/>
      <c r="F9" s="135" t="s">
        <v>84</v>
      </c>
      <c r="G9" s="136"/>
      <c r="H9" s="137"/>
      <c r="I9" s="132"/>
      <c r="J9" s="132"/>
      <c r="K9" s="132"/>
      <c r="L9" s="132"/>
      <c r="M9" s="132"/>
      <c r="N9" s="138"/>
      <c r="O9" s="30"/>
      <c r="P9" s="31"/>
      <c r="Q9" s="31"/>
      <c r="R9" s="31"/>
      <c r="S9" s="31"/>
      <c r="T9" s="31"/>
      <c r="U9" s="31"/>
      <c r="V9" s="30"/>
      <c r="W9" s="66"/>
      <c r="X9" s="33"/>
      <c r="Y9" s="33"/>
      <c r="Z9" s="33"/>
      <c r="AA9" s="33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132">
        <v>1996</v>
      </c>
      <c r="C10" s="133" t="s">
        <v>50</v>
      </c>
      <c r="D10" s="134" t="s">
        <v>79</v>
      </c>
      <c r="E10" s="132"/>
      <c r="F10" s="135" t="s">
        <v>84</v>
      </c>
      <c r="G10" s="136"/>
      <c r="H10" s="137"/>
      <c r="I10" s="132"/>
      <c r="J10" s="132"/>
      <c r="K10" s="132"/>
      <c r="L10" s="132"/>
      <c r="M10" s="132"/>
      <c r="N10" s="138"/>
      <c r="O10" s="30"/>
      <c r="P10" s="31"/>
      <c r="Q10" s="31"/>
      <c r="R10" s="31"/>
      <c r="S10" s="31"/>
      <c r="T10" s="31"/>
      <c r="U10" s="31"/>
      <c r="V10" s="30"/>
      <c r="W10" s="66"/>
      <c r="X10" s="33"/>
      <c r="Y10" s="33"/>
      <c r="Z10" s="33"/>
      <c r="AA10" s="33"/>
      <c r="AB10" s="68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132">
        <v>1997</v>
      </c>
      <c r="C11" s="133" t="s">
        <v>82</v>
      </c>
      <c r="D11" s="134" t="s">
        <v>79</v>
      </c>
      <c r="E11" s="132"/>
      <c r="F11" s="135" t="s">
        <v>84</v>
      </c>
      <c r="G11" s="136"/>
      <c r="H11" s="137"/>
      <c r="I11" s="132"/>
      <c r="J11" s="132"/>
      <c r="K11" s="132"/>
      <c r="L11" s="132"/>
      <c r="M11" s="132"/>
      <c r="N11" s="138"/>
      <c r="O11" s="30"/>
      <c r="P11" s="31"/>
      <c r="Q11" s="31"/>
      <c r="R11" s="31"/>
      <c r="S11" s="31"/>
      <c r="T11" s="31"/>
      <c r="U11" s="31"/>
      <c r="V11" s="30"/>
      <c r="W11" s="66"/>
      <c r="X11" s="33"/>
      <c r="Y11" s="33"/>
      <c r="Z11" s="33"/>
      <c r="AA11" s="33"/>
      <c r="AB11" s="68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6">
        <v>1998</v>
      </c>
      <c r="C12" s="126" t="s">
        <v>83</v>
      </c>
      <c r="D12" s="37" t="s">
        <v>79</v>
      </c>
      <c r="E12" s="36"/>
      <c r="F12" s="38" t="s">
        <v>45</v>
      </c>
      <c r="G12" s="105"/>
      <c r="H12" s="39"/>
      <c r="I12" s="36"/>
      <c r="J12" s="36"/>
      <c r="K12" s="36"/>
      <c r="L12" s="36"/>
      <c r="M12" s="36"/>
      <c r="N12" s="40"/>
      <c r="O12" s="30"/>
      <c r="P12" s="31"/>
      <c r="Q12" s="31"/>
      <c r="R12" s="31"/>
      <c r="S12" s="31"/>
      <c r="T12" s="31"/>
      <c r="U12" s="31"/>
      <c r="V12" s="30"/>
      <c r="W12" s="66"/>
      <c r="X12" s="33"/>
      <c r="Y12" s="33"/>
      <c r="Z12" s="33"/>
      <c r="AA12" s="33"/>
      <c r="AB12" s="68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1999</v>
      </c>
      <c r="C13" s="25" t="s">
        <v>52</v>
      </c>
      <c r="D13" s="26" t="s">
        <v>35</v>
      </c>
      <c r="E13" s="25"/>
      <c r="F13" s="27" t="s">
        <v>36</v>
      </c>
      <c r="G13" s="81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66"/>
      <c r="X13" s="33"/>
      <c r="Y13" s="33"/>
      <c r="Z13" s="33"/>
      <c r="AA13" s="33"/>
      <c r="AB13" s="68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>
        <v>2000</v>
      </c>
      <c r="C14" s="25" t="s">
        <v>34</v>
      </c>
      <c r="D14" s="35" t="s">
        <v>35</v>
      </c>
      <c r="E14" s="25"/>
      <c r="F14" s="27" t="s">
        <v>36</v>
      </c>
      <c r="G14" s="81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1"/>
      <c r="S14" s="31"/>
      <c r="T14" s="31"/>
      <c r="U14" s="31"/>
      <c r="V14" s="30"/>
      <c r="W14" s="66">
        <v>7</v>
      </c>
      <c r="X14" s="33">
        <v>0</v>
      </c>
      <c r="Y14" s="33">
        <v>0</v>
      </c>
      <c r="Z14" s="33">
        <v>0</v>
      </c>
      <c r="AA14" s="33">
        <v>13</v>
      </c>
      <c r="AB14" s="68">
        <v>0.44800000000000001</v>
      </c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2001</v>
      </c>
      <c r="C15" s="25" t="s">
        <v>34</v>
      </c>
      <c r="D15" s="26" t="s">
        <v>35</v>
      </c>
      <c r="E15" s="25"/>
      <c r="F15" s="27" t="s">
        <v>36</v>
      </c>
      <c r="G15" s="81"/>
      <c r="H15" s="28"/>
      <c r="I15" s="25"/>
      <c r="J15" s="25"/>
      <c r="K15" s="26"/>
      <c r="L15" s="26"/>
      <c r="M15" s="26"/>
      <c r="N15" s="26"/>
      <c r="O15" s="30"/>
      <c r="P15" s="31"/>
      <c r="Q15" s="31"/>
      <c r="R15" s="31"/>
      <c r="S15" s="31"/>
      <c r="T15" s="31"/>
      <c r="U15" s="31"/>
      <c r="V15" s="30"/>
      <c r="W15" s="66">
        <v>7</v>
      </c>
      <c r="X15" s="33">
        <v>0</v>
      </c>
      <c r="Y15" s="33">
        <v>2</v>
      </c>
      <c r="Z15" s="33">
        <v>1</v>
      </c>
      <c r="AA15" s="33">
        <v>5</v>
      </c>
      <c r="AB15" s="68">
        <v>0.33300000000000002</v>
      </c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36">
        <v>2002</v>
      </c>
      <c r="C16" s="36" t="s">
        <v>48</v>
      </c>
      <c r="D16" s="37" t="s">
        <v>49</v>
      </c>
      <c r="E16" s="36"/>
      <c r="F16" s="38" t="s">
        <v>45</v>
      </c>
      <c r="G16" s="39"/>
      <c r="H16" s="36"/>
      <c r="I16" s="36"/>
      <c r="J16" s="36"/>
      <c r="K16" s="36"/>
      <c r="L16" s="36"/>
      <c r="M16" s="36"/>
      <c r="N16" s="40"/>
      <c r="O16" s="30"/>
      <c r="P16" s="31"/>
      <c r="Q16" s="31"/>
      <c r="R16" s="31"/>
      <c r="S16" s="31"/>
      <c r="T16" s="31"/>
      <c r="U16" s="31"/>
      <c r="V16" s="30"/>
      <c r="W16" s="66"/>
      <c r="X16" s="33"/>
      <c r="Y16" s="33"/>
      <c r="Z16" s="33"/>
      <c r="AA16" s="33"/>
      <c r="AB16" s="68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31" t="s">
        <v>85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0"/>
      <c r="P17" s="31"/>
      <c r="Q17" s="31"/>
      <c r="R17" s="31"/>
      <c r="S17" s="31"/>
      <c r="T17" s="31"/>
      <c r="U17" s="31"/>
      <c r="V17" s="30"/>
      <c r="W17" s="66"/>
      <c r="X17" s="33"/>
      <c r="Y17" s="33"/>
      <c r="Z17" s="33"/>
      <c r="AA17" s="33"/>
      <c r="AB17" s="68"/>
      <c r="AC17" s="30"/>
      <c r="AD17" s="31"/>
      <c r="AE17" s="31"/>
      <c r="AF17" s="31"/>
      <c r="AG17" s="31"/>
      <c r="AH17" s="31"/>
      <c r="AI17" s="31"/>
      <c r="AJ17" s="9"/>
    </row>
    <row r="18" spans="1:36" s="23" customFormat="1" ht="15" customHeight="1" x14ac:dyDescent="0.25">
      <c r="A18" s="9"/>
      <c r="B18" s="36">
        <v>2005</v>
      </c>
      <c r="C18" s="36" t="s">
        <v>50</v>
      </c>
      <c r="D18" s="37" t="s">
        <v>46</v>
      </c>
      <c r="E18" s="36"/>
      <c r="F18" s="38" t="s">
        <v>45</v>
      </c>
      <c r="G18" s="39"/>
      <c r="H18" s="36"/>
      <c r="I18" s="36"/>
      <c r="J18" s="36"/>
      <c r="K18" s="36"/>
      <c r="L18" s="36"/>
      <c r="M18" s="36"/>
      <c r="N18" s="40"/>
      <c r="O18" s="30"/>
      <c r="P18" s="31"/>
      <c r="Q18" s="31"/>
      <c r="R18" s="31"/>
      <c r="S18" s="31"/>
      <c r="T18" s="31"/>
      <c r="U18" s="31"/>
      <c r="V18" s="30"/>
      <c r="W18" s="66"/>
      <c r="X18" s="33"/>
      <c r="Y18" s="33"/>
      <c r="Z18" s="33"/>
      <c r="AA18" s="33"/>
      <c r="AB18" s="68"/>
      <c r="AC18" s="30"/>
      <c r="AD18" s="31"/>
      <c r="AE18" s="31"/>
      <c r="AF18" s="31"/>
      <c r="AG18" s="31"/>
      <c r="AH18" s="31"/>
      <c r="AI18" s="31"/>
      <c r="AJ18" s="9"/>
    </row>
    <row r="19" spans="1:36" s="23" customFormat="1" ht="15" customHeight="1" x14ac:dyDescent="0.25">
      <c r="A19" s="9"/>
      <c r="B19" s="36">
        <v>2006</v>
      </c>
      <c r="C19" s="36" t="s">
        <v>34</v>
      </c>
      <c r="D19" s="37" t="s">
        <v>46</v>
      </c>
      <c r="E19" s="36"/>
      <c r="F19" s="38" t="s">
        <v>45</v>
      </c>
      <c r="G19" s="39"/>
      <c r="H19" s="36"/>
      <c r="I19" s="36"/>
      <c r="J19" s="36"/>
      <c r="K19" s="36"/>
      <c r="L19" s="36"/>
      <c r="M19" s="36"/>
      <c r="N19" s="40"/>
      <c r="O19" s="30"/>
      <c r="P19" s="31"/>
      <c r="Q19" s="31"/>
      <c r="R19" s="31"/>
      <c r="S19" s="31"/>
      <c r="T19" s="31"/>
      <c r="U19" s="31"/>
      <c r="V19" s="30"/>
      <c r="W19" s="66"/>
      <c r="X19" s="33"/>
      <c r="Y19" s="33"/>
      <c r="Z19" s="33"/>
      <c r="AA19" s="33"/>
      <c r="AB19" s="68"/>
      <c r="AC19" s="30"/>
      <c r="AD19" s="31"/>
      <c r="AE19" s="31"/>
      <c r="AF19" s="31"/>
      <c r="AG19" s="31"/>
      <c r="AH19" s="31"/>
      <c r="AI19" s="31"/>
      <c r="AJ19" s="9"/>
    </row>
    <row r="20" spans="1:36" s="23" customFormat="1" ht="15" customHeight="1" x14ac:dyDescent="0.25">
      <c r="A20" s="9"/>
      <c r="B20" s="36">
        <v>2007</v>
      </c>
      <c r="C20" s="36" t="s">
        <v>34</v>
      </c>
      <c r="D20" s="37" t="s">
        <v>46</v>
      </c>
      <c r="E20" s="36"/>
      <c r="F20" s="38" t="s">
        <v>45</v>
      </c>
      <c r="G20" s="39"/>
      <c r="H20" s="36"/>
      <c r="I20" s="36"/>
      <c r="J20" s="36"/>
      <c r="K20" s="36"/>
      <c r="L20" s="36"/>
      <c r="M20" s="36"/>
      <c r="N20" s="40"/>
      <c r="O20" s="30"/>
      <c r="P20" s="31"/>
      <c r="Q20" s="31"/>
      <c r="R20" s="31"/>
      <c r="S20" s="31"/>
      <c r="T20" s="31"/>
      <c r="U20" s="31"/>
      <c r="V20" s="30"/>
      <c r="W20" s="66"/>
      <c r="X20" s="33"/>
      <c r="Y20" s="33"/>
      <c r="Z20" s="33"/>
      <c r="AA20" s="33"/>
      <c r="AB20" s="68"/>
      <c r="AC20" s="30"/>
      <c r="AD20" s="31"/>
      <c r="AE20" s="31"/>
      <c r="AF20" s="31"/>
      <c r="AG20" s="31"/>
      <c r="AH20" s="31"/>
      <c r="AI20" s="31"/>
      <c r="AJ20" s="9"/>
    </row>
    <row r="21" spans="1:36" s="23" customFormat="1" ht="15" customHeight="1" x14ac:dyDescent="0.25">
      <c r="A21" s="9"/>
      <c r="B21" s="36">
        <v>2008</v>
      </c>
      <c r="C21" s="36" t="s">
        <v>51</v>
      </c>
      <c r="D21" s="37" t="s">
        <v>46</v>
      </c>
      <c r="E21" s="36"/>
      <c r="F21" s="38" t="s">
        <v>45</v>
      </c>
      <c r="G21" s="39"/>
      <c r="H21" s="36"/>
      <c r="I21" s="36"/>
      <c r="J21" s="36"/>
      <c r="K21" s="36"/>
      <c r="L21" s="36"/>
      <c r="M21" s="36"/>
      <c r="N21" s="40"/>
      <c r="O21" s="30"/>
      <c r="P21" s="31"/>
      <c r="Q21" s="31"/>
      <c r="R21" s="31"/>
      <c r="S21" s="31"/>
      <c r="T21" s="31"/>
      <c r="U21" s="31"/>
      <c r="V21" s="30"/>
      <c r="W21" s="66"/>
      <c r="X21" s="33"/>
      <c r="Y21" s="33"/>
      <c r="Z21" s="33"/>
      <c r="AA21" s="33"/>
      <c r="AB21" s="68"/>
      <c r="AC21" s="30"/>
      <c r="AD21" s="31"/>
      <c r="AE21" s="31"/>
      <c r="AF21" s="31"/>
      <c r="AG21" s="31"/>
      <c r="AH21" s="31"/>
      <c r="AI21" s="31"/>
      <c r="AJ21" s="9"/>
    </row>
    <row r="22" spans="1:36" s="23" customFormat="1" ht="15" customHeight="1" x14ac:dyDescent="0.25">
      <c r="A22" s="9"/>
      <c r="B22" s="36">
        <v>2009</v>
      </c>
      <c r="C22" s="36" t="s">
        <v>34</v>
      </c>
      <c r="D22" s="37" t="s">
        <v>46</v>
      </c>
      <c r="E22" s="36"/>
      <c r="F22" s="38" t="s">
        <v>45</v>
      </c>
      <c r="G22" s="39"/>
      <c r="H22" s="36"/>
      <c r="I22" s="36"/>
      <c r="J22" s="36"/>
      <c r="K22" s="36"/>
      <c r="L22" s="36"/>
      <c r="M22" s="36"/>
      <c r="N22" s="40"/>
      <c r="O22" s="30"/>
      <c r="P22" s="31"/>
      <c r="Q22" s="31"/>
      <c r="R22" s="31"/>
      <c r="S22" s="31"/>
      <c r="T22" s="31"/>
      <c r="U22" s="31"/>
      <c r="V22" s="30"/>
      <c r="W22" s="66"/>
      <c r="X22" s="33"/>
      <c r="Y22" s="33"/>
      <c r="Z22" s="33"/>
      <c r="AA22" s="33"/>
      <c r="AB22" s="68"/>
      <c r="AC22" s="30"/>
      <c r="AD22" s="31"/>
      <c r="AE22" s="31"/>
      <c r="AF22" s="31"/>
      <c r="AG22" s="31"/>
      <c r="AH22" s="31"/>
      <c r="AI22" s="31"/>
      <c r="AJ22" s="9"/>
    </row>
    <row r="23" spans="1:36" s="23" customFormat="1" ht="15" customHeight="1" x14ac:dyDescent="0.25">
      <c r="A23" s="9"/>
      <c r="B23" s="36">
        <v>2010</v>
      </c>
      <c r="C23" s="36" t="s">
        <v>51</v>
      </c>
      <c r="D23" s="37" t="s">
        <v>47</v>
      </c>
      <c r="E23" s="36"/>
      <c r="F23" s="38" t="s">
        <v>45</v>
      </c>
      <c r="G23" s="39"/>
      <c r="H23" s="36"/>
      <c r="I23" s="36"/>
      <c r="J23" s="36"/>
      <c r="K23" s="36"/>
      <c r="L23" s="36"/>
      <c r="M23" s="36"/>
      <c r="N23" s="40"/>
      <c r="O23" s="30"/>
      <c r="P23" s="31"/>
      <c r="Q23" s="31"/>
      <c r="R23" s="31"/>
      <c r="S23" s="31"/>
      <c r="T23" s="31"/>
      <c r="U23" s="31"/>
      <c r="V23" s="30"/>
      <c r="W23" s="66"/>
      <c r="X23" s="33"/>
      <c r="Y23" s="33"/>
      <c r="Z23" s="33"/>
      <c r="AA23" s="33"/>
      <c r="AB23" s="68"/>
      <c r="AC23" s="30"/>
      <c r="AD23" s="31"/>
      <c r="AE23" s="31"/>
      <c r="AF23" s="31"/>
      <c r="AG23" s="31"/>
      <c r="AH23" s="31"/>
      <c r="AI23" s="31"/>
      <c r="AJ23" s="9"/>
    </row>
    <row r="24" spans="1:36" ht="15" customHeight="1" x14ac:dyDescent="0.2">
      <c r="A24" s="9"/>
      <c r="B24" s="16" t="s">
        <v>7</v>
      </c>
      <c r="C24" s="17"/>
      <c r="D24" s="15"/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41"/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41">
        <v>0</v>
      </c>
      <c r="V24" s="24"/>
      <c r="W24" s="18">
        <v>14</v>
      </c>
      <c r="X24" s="18">
        <v>0</v>
      </c>
      <c r="Y24" s="18">
        <v>2</v>
      </c>
      <c r="Z24" s="18">
        <v>1</v>
      </c>
      <c r="AA24" s="18">
        <v>18</v>
      </c>
      <c r="AB24" s="41">
        <v>0.40899999999999997</v>
      </c>
      <c r="AC24" s="24"/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9"/>
    </row>
    <row r="25" spans="1:36" ht="15" customHeight="1" x14ac:dyDescent="0.2">
      <c r="A25" s="9"/>
      <c r="B25" s="2" t="s">
        <v>2</v>
      </c>
      <c r="C25" s="34"/>
      <c r="D25" s="42">
        <v>0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5"/>
      <c r="AI25" s="43"/>
      <c r="AJ25" s="9"/>
    </row>
    <row r="26" spans="1:36" ht="10.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P26" s="43"/>
      <c r="Q26" s="46"/>
      <c r="R26" s="43"/>
      <c r="S26" s="43"/>
      <c r="T26" s="43"/>
      <c r="U26" s="43"/>
      <c r="W26" s="43"/>
      <c r="X26" s="43"/>
      <c r="Y26" s="43"/>
      <c r="Z26" s="43"/>
      <c r="AA26" s="43"/>
      <c r="AB26" s="43"/>
      <c r="AD26" s="43"/>
      <c r="AE26" s="43"/>
      <c r="AF26" s="43"/>
      <c r="AG26" s="43"/>
      <c r="AH26" s="43"/>
      <c r="AI26" s="43"/>
      <c r="AJ26" s="9"/>
    </row>
    <row r="27" spans="1:36" ht="15" customHeight="1" x14ac:dyDescent="0.25">
      <c r="A27" s="9"/>
      <c r="B27" s="22" t="s">
        <v>24</v>
      </c>
      <c r="C27" s="47"/>
      <c r="D27" s="47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43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8" t="s">
        <v>29</v>
      </c>
      <c r="Q27" s="12"/>
      <c r="R27" s="12"/>
      <c r="S27" s="12"/>
      <c r="T27" s="49"/>
      <c r="U27" s="49"/>
      <c r="V27" s="49"/>
      <c r="W27" s="49"/>
      <c r="X27" s="49"/>
      <c r="Y27" s="49"/>
      <c r="Z27" s="49"/>
      <c r="AA27" s="12"/>
      <c r="AB27" s="49"/>
      <c r="AC27" s="12"/>
      <c r="AD27" s="12"/>
      <c r="AE27" s="12"/>
      <c r="AF27" s="12"/>
      <c r="AG27" s="12"/>
      <c r="AH27" s="12"/>
      <c r="AI27" s="50"/>
      <c r="AJ27" s="9"/>
    </row>
    <row r="28" spans="1:36" ht="15" customHeight="1" x14ac:dyDescent="0.2">
      <c r="A28" s="9"/>
      <c r="B28" s="48" t="s">
        <v>12</v>
      </c>
      <c r="C28" s="12"/>
      <c r="D28" s="50"/>
      <c r="E28" s="31"/>
      <c r="F28" s="31"/>
      <c r="G28" s="31"/>
      <c r="H28" s="31"/>
      <c r="I28" s="31"/>
      <c r="J28" s="43"/>
      <c r="K28" s="51"/>
      <c r="L28" s="51"/>
      <c r="M28" s="51"/>
      <c r="N28" s="52"/>
      <c r="O28" s="24"/>
      <c r="P28" s="53" t="s">
        <v>9</v>
      </c>
      <c r="Q28" s="54"/>
      <c r="R28" s="55" t="s">
        <v>37</v>
      </c>
      <c r="S28" s="55"/>
      <c r="T28" s="55"/>
      <c r="U28" s="55"/>
      <c r="V28" s="55"/>
      <c r="W28" s="55"/>
      <c r="X28" s="92"/>
      <c r="Y28" s="92"/>
      <c r="Z28" s="62"/>
      <c r="AA28" s="93" t="s">
        <v>66</v>
      </c>
      <c r="AB28" s="94"/>
      <c r="AC28" s="92" t="s">
        <v>38</v>
      </c>
      <c r="AD28" s="94"/>
      <c r="AE28" s="55"/>
      <c r="AF28" s="55"/>
      <c r="AG28" s="55"/>
      <c r="AH28" s="55"/>
      <c r="AI28" s="95"/>
      <c r="AJ28" s="9"/>
    </row>
    <row r="29" spans="1:36" ht="15" customHeight="1" x14ac:dyDescent="0.2">
      <c r="A29" s="9"/>
      <c r="B29" s="56" t="s">
        <v>14</v>
      </c>
      <c r="C29" s="57"/>
      <c r="D29" s="58"/>
      <c r="E29" s="31"/>
      <c r="F29" s="31"/>
      <c r="G29" s="31"/>
      <c r="H29" s="31"/>
      <c r="I29" s="31"/>
      <c r="J29" s="43"/>
      <c r="K29" s="51"/>
      <c r="L29" s="51"/>
      <c r="M29" s="51"/>
      <c r="N29" s="52"/>
      <c r="O29" s="24"/>
      <c r="P29" s="59" t="s">
        <v>64</v>
      </c>
      <c r="Q29" s="60"/>
      <c r="R29" s="61" t="s">
        <v>39</v>
      </c>
      <c r="S29" s="61"/>
      <c r="T29" s="61"/>
      <c r="U29" s="61"/>
      <c r="V29" s="61"/>
      <c r="W29" s="61"/>
      <c r="X29" s="61"/>
      <c r="Y29" s="61"/>
      <c r="Z29" s="62"/>
      <c r="AA29" s="93" t="s">
        <v>40</v>
      </c>
      <c r="AB29" s="61"/>
      <c r="AC29" s="93" t="s">
        <v>41</v>
      </c>
      <c r="AD29" s="61"/>
      <c r="AE29" s="61"/>
      <c r="AF29" s="61"/>
      <c r="AG29" s="61"/>
      <c r="AH29" s="62"/>
      <c r="AI29" s="96"/>
      <c r="AJ29" s="9"/>
    </row>
    <row r="30" spans="1:36" ht="15" customHeight="1" x14ac:dyDescent="0.2">
      <c r="A30" s="9"/>
      <c r="B30" s="63" t="s">
        <v>15</v>
      </c>
      <c r="C30" s="64"/>
      <c r="D30" s="65"/>
      <c r="E30" s="66">
        <v>14</v>
      </c>
      <c r="F30" s="66">
        <v>0</v>
      </c>
      <c r="G30" s="66">
        <v>2</v>
      </c>
      <c r="H30" s="66">
        <v>1</v>
      </c>
      <c r="I30" s="66">
        <v>18</v>
      </c>
      <c r="J30" s="43"/>
      <c r="K30" s="67">
        <v>0.14285714285714285</v>
      </c>
      <c r="L30" s="67">
        <v>7.1428571428571425E-2</v>
      </c>
      <c r="M30" s="67">
        <v>1.2857142857142858</v>
      </c>
      <c r="N30" s="68">
        <v>0.40899999999999997</v>
      </c>
      <c r="O30" s="24"/>
      <c r="P30" s="59" t="s">
        <v>65</v>
      </c>
      <c r="Q30" s="60"/>
      <c r="R30" s="61" t="s">
        <v>42</v>
      </c>
      <c r="S30" s="61"/>
      <c r="T30" s="61"/>
      <c r="U30" s="61"/>
      <c r="V30" s="61"/>
      <c r="W30" s="61"/>
      <c r="X30" s="61"/>
      <c r="Y30" s="61"/>
      <c r="Z30" s="62"/>
      <c r="AA30" s="93" t="s">
        <v>43</v>
      </c>
      <c r="AB30" s="97"/>
      <c r="AC30" s="93" t="s">
        <v>44</v>
      </c>
      <c r="AD30" s="61"/>
      <c r="AE30" s="97"/>
      <c r="AF30" s="61"/>
      <c r="AG30" s="61"/>
      <c r="AH30" s="61"/>
      <c r="AI30" s="96"/>
    </row>
    <row r="31" spans="1:36" ht="15" customHeight="1" x14ac:dyDescent="0.2">
      <c r="A31" s="9"/>
      <c r="B31" s="69" t="s">
        <v>25</v>
      </c>
      <c r="C31" s="70"/>
      <c r="D31" s="71"/>
      <c r="E31" s="18">
        <v>14</v>
      </c>
      <c r="F31" s="18">
        <v>0</v>
      </c>
      <c r="G31" s="18">
        <v>2</v>
      </c>
      <c r="H31" s="18">
        <v>1</v>
      </c>
      <c r="I31" s="18">
        <v>18</v>
      </c>
      <c r="J31" s="43"/>
      <c r="K31" s="72">
        <v>0.14285714285714285</v>
      </c>
      <c r="L31" s="72">
        <v>7.1428571428571425E-2</v>
      </c>
      <c r="M31" s="72">
        <v>1.2857142857142858</v>
      </c>
      <c r="N31" s="41">
        <v>0.40899999999999997</v>
      </c>
      <c r="O31" s="24"/>
      <c r="P31" s="73" t="s">
        <v>10</v>
      </c>
      <c r="Q31" s="74"/>
      <c r="R31" s="74"/>
      <c r="S31" s="75"/>
      <c r="T31" s="75"/>
      <c r="U31" s="75"/>
      <c r="V31" s="75"/>
      <c r="W31" s="75"/>
      <c r="X31" s="75"/>
      <c r="Y31" s="75"/>
      <c r="Z31" s="98"/>
      <c r="AA31" s="76"/>
      <c r="AB31" s="98"/>
      <c r="AC31" s="76"/>
      <c r="AD31" s="99"/>
      <c r="AE31" s="75"/>
      <c r="AF31" s="76"/>
      <c r="AG31" s="75"/>
      <c r="AH31" s="76"/>
      <c r="AI31" s="100"/>
    </row>
    <row r="32" spans="1:36" ht="10.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3"/>
      <c r="K32" s="45"/>
      <c r="L32" s="45"/>
      <c r="M32" s="45"/>
      <c r="N32" s="44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78" t="s">
        <v>53</v>
      </c>
      <c r="C33" s="78"/>
      <c r="D33" s="78" t="s">
        <v>54</v>
      </c>
      <c r="E33" s="78"/>
      <c r="F33" s="78"/>
      <c r="G33" s="78"/>
      <c r="H33" s="78"/>
      <c r="I33" s="78"/>
      <c r="J33" s="78"/>
      <c r="K33" s="78"/>
      <c r="L33" s="43" t="s">
        <v>55</v>
      </c>
      <c r="M33" s="24"/>
      <c r="N33" s="24"/>
      <c r="O33" s="24"/>
      <c r="P33" s="43"/>
      <c r="Q33" s="46"/>
      <c r="R33" s="43"/>
      <c r="S33" s="43"/>
      <c r="T33" s="43" t="s">
        <v>57</v>
      </c>
      <c r="U33" s="24"/>
      <c r="V33" s="24"/>
      <c r="W33" s="24"/>
      <c r="X33" s="77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78" t="s">
        <v>81</v>
      </c>
      <c r="E34" s="43"/>
      <c r="F34" s="43"/>
      <c r="G34" s="43"/>
      <c r="H34" s="43"/>
      <c r="I34" s="43"/>
      <c r="J34" s="43"/>
      <c r="K34" s="43"/>
      <c r="L34" s="43" t="s">
        <v>56</v>
      </c>
      <c r="M34" s="43"/>
      <c r="N34" s="46"/>
      <c r="O34" s="24"/>
      <c r="P34" s="43"/>
      <c r="Q34" s="46"/>
      <c r="R34" s="43"/>
      <c r="S34" s="43"/>
      <c r="T34" s="43" t="s">
        <v>58</v>
      </c>
      <c r="U34" s="24"/>
      <c r="V34" s="24"/>
      <c r="W34" s="24"/>
      <c r="X34" s="77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7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7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7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7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7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7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7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7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7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7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6"/>
      <c r="O153" s="24"/>
      <c r="P153" s="43"/>
      <c r="Q153" s="46"/>
      <c r="R153" s="43"/>
      <c r="S153" s="43"/>
      <c r="T153" s="24"/>
      <c r="U153" s="24"/>
      <c r="V153" s="24"/>
      <c r="W153" s="24"/>
      <c r="X153" s="77"/>
      <c r="Y153" s="43"/>
      <c r="Z153" s="43"/>
      <c r="AA153" s="43"/>
      <c r="AB153" s="43"/>
      <c r="AC153" s="24"/>
      <c r="AD153" s="43"/>
      <c r="AE153" s="43"/>
      <c r="AF153" s="43"/>
      <c r="AG153" s="43"/>
      <c r="AH153" s="43"/>
      <c r="AI153" s="43"/>
    </row>
    <row r="154" spans="1:36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6"/>
      <c r="O154" s="24"/>
      <c r="P154" s="43"/>
      <c r="Q154" s="46"/>
      <c r="R154" s="43"/>
      <c r="S154" s="43"/>
      <c r="T154" s="24"/>
      <c r="U154" s="24"/>
      <c r="V154" s="24"/>
      <c r="W154" s="24"/>
      <c r="X154" s="77"/>
      <c r="Y154" s="43"/>
      <c r="Z154" s="43"/>
      <c r="AA154" s="43"/>
      <c r="AB154" s="43"/>
      <c r="AC154" s="24"/>
      <c r="AD154" s="43"/>
      <c r="AE154" s="43"/>
      <c r="AF154" s="43"/>
      <c r="AG154" s="43"/>
      <c r="AH154" s="43"/>
      <c r="AI154" s="43"/>
    </row>
    <row r="155" spans="1:36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6"/>
      <c r="O155" s="24"/>
      <c r="P155" s="43"/>
      <c r="Q155" s="46"/>
      <c r="R155" s="43"/>
      <c r="S155" s="43"/>
      <c r="T155" s="24"/>
      <c r="U155" s="24"/>
      <c r="V155" s="24"/>
      <c r="W155" s="24"/>
      <c r="X155" s="77"/>
      <c r="Y155" s="43"/>
      <c r="Z155" s="43"/>
      <c r="AA155" s="43"/>
      <c r="AB155" s="43"/>
      <c r="AC155" s="24"/>
      <c r="AD155" s="43"/>
      <c r="AE155" s="43"/>
      <c r="AF155" s="43"/>
      <c r="AG155" s="43"/>
      <c r="AH155" s="43"/>
      <c r="AI155" s="43"/>
    </row>
    <row r="156" spans="1:36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6"/>
      <c r="O156" s="24"/>
      <c r="P156" s="43"/>
      <c r="Q156" s="46"/>
      <c r="R156" s="43"/>
      <c r="S156" s="43"/>
      <c r="T156" s="24"/>
      <c r="U156" s="24"/>
      <c r="V156" s="24"/>
      <c r="W156" s="24"/>
      <c r="X156" s="77"/>
      <c r="Y156" s="43"/>
      <c r="Z156" s="43"/>
      <c r="AA156" s="43"/>
      <c r="AB156" s="43"/>
      <c r="AC156" s="24"/>
      <c r="AD156" s="43"/>
      <c r="AE156" s="43"/>
      <c r="AF156" s="43"/>
      <c r="AG156" s="43"/>
      <c r="AH156" s="43"/>
      <c r="AI156" s="43"/>
    </row>
    <row r="157" spans="1:36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6"/>
      <c r="O157" s="24"/>
      <c r="P157" s="43"/>
      <c r="Q157" s="46"/>
      <c r="R157" s="43"/>
      <c r="S157" s="43"/>
      <c r="T157" s="24"/>
      <c r="U157" s="24"/>
      <c r="V157" s="24"/>
      <c r="W157" s="24"/>
      <c r="X157" s="77"/>
      <c r="Y157" s="43"/>
      <c r="Z157" s="43"/>
      <c r="AA157" s="43"/>
      <c r="AB157" s="43"/>
      <c r="AC157" s="24"/>
      <c r="AD157" s="43"/>
      <c r="AE157" s="43"/>
      <c r="AF157" s="43"/>
      <c r="AG157" s="43"/>
      <c r="AH157" s="43"/>
      <c r="AI157" s="43"/>
    </row>
    <row r="158" spans="1:36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6"/>
      <c r="O158" s="24"/>
      <c r="P158" s="43"/>
      <c r="Q158" s="46"/>
      <c r="R158" s="43"/>
      <c r="S158" s="43"/>
      <c r="T158" s="24"/>
      <c r="U158" s="24"/>
      <c r="V158" s="24"/>
      <c r="W158" s="24"/>
      <c r="X158" s="77"/>
      <c r="Y158" s="43"/>
      <c r="Z158" s="43"/>
      <c r="AA158" s="43"/>
      <c r="AB158" s="43"/>
      <c r="AC158" s="24"/>
      <c r="AD158" s="43"/>
      <c r="AE158" s="43"/>
      <c r="AF158" s="43"/>
      <c r="AG158" s="43"/>
      <c r="AH158" s="43"/>
      <c r="AI158" s="43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2:36" ht="1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82"/>
      <c r="D1" s="83"/>
      <c r="E1" s="84" t="s">
        <v>59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5" t="s">
        <v>60</v>
      </c>
      <c r="C2" s="86"/>
      <c r="D2" s="103"/>
      <c r="E2" s="13" t="s">
        <v>12</v>
      </c>
      <c r="F2" s="14"/>
      <c r="G2" s="14"/>
      <c r="H2" s="14"/>
      <c r="I2" s="20"/>
      <c r="J2" s="15"/>
      <c r="K2" s="91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104" t="s">
        <v>69</v>
      </c>
      <c r="Y2" s="105"/>
      <c r="Z2" s="106"/>
      <c r="AA2" s="13" t="s">
        <v>12</v>
      </c>
      <c r="AB2" s="14"/>
      <c r="AC2" s="14"/>
      <c r="AD2" s="14"/>
      <c r="AE2" s="20"/>
      <c r="AF2" s="15"/>
      <c r="AG2" s="91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10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7"/>
      <c r="L3" s="18" t="s">
        <v>5</v>
      </c>
      <c r="M3" s="18" t="s">
        <v>6</v>
      </c>
      <c r="N3" s="18" t="s">
        <v>71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7"/>
      <c r="AH3" s="18" t="s">
        <v>5</v>
      </c>
      <c r="AI3" s="18" t="s">
        <v>6</v>
      </c>
      <c r="AJ3" s="18" t="s">
        <v>71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2"/>
      <c r="E4" s="31"/>
      <c r="F4" s="31"/>
      <c r="G4" s="31"/>
      <c r="H4" s="32"/>
      <c r="I4" s="31"/>
      <c r="J4" s="108"/>
      <c r="K4" s="30"/>
      <c r="L4" s="109"/>
      <c r="M4" s="18"/>
      <c r="N4" s="18"/>
      <c r="O4" s="18"/>
      <c r="P4" s="24"/>
      <c r="Q4" s="31"/>
      <c r="R4" s="31"/>
      <c r="S4" s="32"/>
      <c r="T4" s="31"/>
      <c r="U4" s="31"/>
      <c r="V4" s="110"/>
      <c r="W4" s="30"/>
      <c r="X4" s="31">
        <v>1990</v>
      </c>
      <c r="Y4" s="31" t="s">
        <v>76</v>
      </c>
      <c r="Z4" s="131" t="s">
        <v>79</v>
      </c>
      <c r="AA4" s="31">
        <v>1</v>
      </c>
      <c r="AB4" s="31">
        <v>0</v>
      </c>
      <c r="AC4" s="31">
        <v>0</v>
      </c>
      <c r="AD4" s="31">
        <v>0</v>
      </c>
      <c r="AE4" s="31"/>
      <c r="AF4" s="5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1"/>
      <c r="AS4" s="11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2"/>
      <c r="E5" s="31"/>
      <c r="F5" s="31"/>
      <c r="G5" s="31"/>
      <c r="H5" s="32"/>
      <c r="I5" s="31"/>
      <c r="J5" s="108"/>
      <c r="K5" s="30"/>
      <c r="L5" s="109"/>
      <c r="M5" s="18"/>
      <c r="N5" s="18"/>
      <c r="O5" s="18"/>
      <c r="P5" s="24"/>
      <c r="Q5" s="31"/>
      <c r="R5" s="31"/>
      <c r="S5" s="32"/>
      <c r="T5" s="31"/>
      <c r="U5" s="31"/>
      <c r="V5" s="110"/>
      <c r="W5" s="30"/>
      <c r="X5" s="31">
        <v>1991</v>
      </c>
      <c r="Y5" s="31" t="s">
        <v>48</v>
      </c>
      <c r="Z5" s="131" t="s">
        <v>79</v>
      </c>
      <c r="AA5" s="31">
        <v>21</v>
      </c>
      <c r="AB5" s="31">
        <v>1</v>
      </c>
      <c r="AC5" s="31">
        <v>11</v>
      </c>
      <c r="AD5" s="31">
        <v>11</v>
      </c>
      <c r="AE5" s="31"/>
      <c r="AF5" s="5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1"/>
      <c r="AS5" s="11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2"/>
      <c r="E6" s="31"/>
      <c r="F6" s="31"/>
      <c r="G6" s="31"/>
      <c r="H6" s="32"/>
      <c r="I6" s="31"/>
      <c r="J6" s="108"/>
      <c r="K6" s="30"/>
      <c r="L6" s="109"/>
      <c r="M6" s="18"/>
      <c r="N6" s="18"/>
      <c r="O6" s="18"/>
      <c r="P6" s="24"/>
      <c r="Q6" s="31"/>
      <c r="R6" s="31"/>
      <c r="S6" s="32"/>
      <c r="T6" s="31"/>
      <c r="U6" s="31"/>
      <c r="V6" s="110"/>
      <c r="W6" s="30"/>
      <c r="X6" s="31">
        <v>1992</v>
      </c>
      <c r="Y6" s="31" t="s">
        <v>48</v>
      </c>
      <c r="Z6" s="131" t="s">
        <v>79</v>
      </c>
      <c r="AA6" s="31">
        <v>8</v>
      </c>
      <c r="AB6" s="31">
        <v>0</v>
      </c>
      <c r="AC6" s="31">
        <v>3</v>
      </c>
      <c r="AD6" s="31">
        <v>2</v>
      </c>
      <c r="AE6" s="31"/>
      <c r="AF6" s="5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1"/>
      <c r="AS6" s="11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4"/>
      <c r="D7" s="2"/>
      <c r="E7" s="31"/>
      <c r="F7" s="31"/>
      <c r="G7" s="31"/>
      <c r="H7" s="32"/>
      <c r="I7" s="31"/>
      <c r="J7" s="108"/>
      <c r="K7" s="30"/>
      <c r="L7" s="109"/>
      <c r="M7" s="18"/>
      <c r="N7" s="18"/>
      <c r="O7" s="18"/>
      <c r="P7" s="24"/>
      <c r="Q7" s="31"/>
      <c r="R7" s="31"/>
      <c r="S7" s="32"/>
      <c r="T7" s="31"/>
      <c r="U7" s="31"/>
      <c r="V7" s="110"/>
      <c r="W7" s="30"/>
      <c r="X7" s="31">
        <v>1993</v>
      </c>
      <c r="Y7" s="31" t="s">
        <v>80</v>
      </c>
      <c r="Z7" s="131" t="s">
        <v>79</v>
      </c>
      <c r="AA7" s="31">
        <v>20</v>
      </c>
      <c r="AB7" s="31">
        <v>3</v>
      </c>
      <c r="AC7" s="31">
        <v>10</v>
      </c>
      <c r="AD7" s="31">
        <v>18</v>
      </c>
      <c r="AE7" s="31"/>
      <c r="AF7" s="5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1"/>
      <c r="AS7" s="11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2"/>
      <c r="E8" s="31"/>
      <c r="F8" s="31"/>
      <c r="G8" s="31"/>
      <c r="H8" s="32"/>
      <c r="I8" s="31"/>
      <c r="J8" s="108"/>
      <c r="K8" s="30"/>
      <c r="L8" s="109"/>
      <c r="M8" s="18"/>
      <c r="N8" s="18"/>
      <c r="O8" s="18"/>
      <c r="P8" s="24"/>
      <c r="Q8" s="31"/>
      <c r="R8" s="31"/>
      <c r="S8" s="32"/>
      <c r="T8" s="31"/>
      <c r="U8" s="31"/>
      <c r="V8" s="110"/>
      <c r="W8" s="30"/>
      <c r="X8" s="31">
        <v>1998</v>
      </c>
      <c r="Y8" s="34" t="s">
        <v>83</v>
      </c>
      <c r="Z8" s="131" t="s">
        <v>79</v>
      </c>
      <c r="AA8" s="31"/>
      <c r="AB8" s="31"/>
      <c r="AC8" s="31"/>
      <c r="AD8" s="32"/>
      <c r="AE8" s="31"/>
      <c r="AF8" s="5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1"/>
      <c r="AS8" s="11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1999</v>
      </c>
      <c r="C9" s="34" t="s">
        <v>52</v>
      </c>
      <c r="D9" s="2" t="s">
        <v>35</v>
      </c>
      <c r="E9" s="31"/>
      <c r="F9" s="31"/>
      <c r="G9" s="31"/>
      <c r="H9" s="32"/>
      <c r="I9" s="31"/>
      <c r="J9" s="108"/>
      <c r="K9" s="30"/>
      <c r="L9" s="109"/>
      <c r="M9" s="18"/>
      <c r="N9" s="18"/>
      <c r="O9" s="18"/>
      <c r="P9" s="24"/>
      <c r="Q9" s="31">
        <v>14</v>
      </c>
      <c r="R9" s="31">
        <v>1</v>
      </c>
      <c r="S9" s="32">
        <v>1</v>
      </c>
      <c r="T9" s="31">
        <v>3</v>
      </c>
      <c r="U9" s="31">
        <v>19</v>
      </c>
      <c r="V9" s="110"/>
      <c r="W9" s="30"/>
      <c r="X9" s="31"/>
      <c r="Y9" s="34"/>
      <c r="Z9" s="2"/>
      <c r="AA9" s="31"/>
      <c r="AB9" s="31"/>
      <c r="AC9" s="31"/>
      <c r="AD9" s="32"/>
      <c r="AE9" s="31"/>
      <c r="AF9" s="108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11"/>
      <c r="AS9" s="11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2000</v>
      </c>
      <c r="C10" s="34" t="s">
        <v>34</v>
      </c>
      <c r="D10" s="2" t="s">
        <v>35</v>
      </c>
      <c r="E10" s="31">
        <v>26</v>
      </c>
      <c r="F10" s="31">
        <v>1</v>
      </c>
      <c r="G10" s="31">
        <v>9</v>
      </c>
      <c r="H10" s="32">
        <v>7</v>
      </c>
      <c r="I10" s="31">
        <v>44</v>
      </c>
      <c r="J10" s="108">
        <v>0.4</v>
      </c>
      <c r="K10" s="30">
        <v>110</v>
      </c>
      <c r="L10" s="109"/>
      <c r="M10" s="18"/>
      <c r="N10" s="18"/>
      <c r="O10" s="18"/>
      <c r="P10" s="24"/>
      <c r="Q10" s="31"/>
      <c r="R10" s="31"/>
      <c r="S10" s="32"/>
      <c r="T10" s="31"/>
      <c r="U10" s="31"/>
      <c r="V10" s="110"/>
      <c r="W10" s="30"/>
      <c r="X10" s="31"/>
      <c r="Y10" s="34"/>
      <c r="Z10" s="2"/>
      <c r="AA10" s="31"/>
      <c r="AB10" s="31"/>
      <c r="AC10" s="31"/>
      <c r="AD10" s="32"/>
      <c r="AE10" s="31"/>
      <c r="AF10" s="108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1"/>
      <c r="AS10" s="11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2001</v>
      </c>
      <c r="C11" s="34" t="s">
        <v>34</v>
      </c>
      <c r="D11" s="2" t="s">
        <v>35</v>
      </c>
      <c r="E11" s="31">
        <v>16</v>
      </c>
      <c r="F11" s="31">
        <v>0</v>
      </c>
      <c r="G11" s="31">
        <v>5</v>
      </c>
      <c r="H11" s="32">
        <v>1</v>
      </c>
      <c r="I11" s="31">
        <v>14</v>
      </c>
      <c r="J11" s="108">
        <v>0.42399999999999999</v>
      </c>
      <c r="K11" s="30">
        <v>33</v>
      </c>
      <c r="L11" s="109"/>
      <c r="M11" s="18"/>
      <c r="N11" s="18"/>
      <c r="O11" s="18"/>
      <c r="P11" s="24"/>
      <c r="Q11" s="31"/>
      <c r="R11" s="31"/>
      <c r="S11" s="32"/>
      <c r="T11" s="31"/>
      <c r="U11" s="31"/>
      <c r="V11" s="110"/>
      <c r="W11" s="30"/>
      <c r="X11" s="31"/>
      <c r="Y11" s="34"/>
      <c r="Z11" s="2"/>
      <c r="AA11" s="31"/>
      <c r="AB11" s="31"/>
      <c r="AC11" s="31"/>
      <c r="AD11" s="32"/>
      <c r="AE11" s="31"/>
      <c r="AF11" s="108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11"/>
      <c r="AS11" s="11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4"/>
      <c r="D12" s="2"/>
      <c r="E12" s="31"/>
      <c r="F12" s="31"/>
      <c r="G12" s="31"/>
      <c r="H12" s="32"/>
      <c r="I12" s="31"/>
      <c r="J12" s="108"/>
      <c r="K12" s="30"/>
      <c r="L12" s="109"/>
      <c r="M12" s="18"/>
      <c r="N12" s="18"/>
      <c r="O12" s="18"/>
      <c r="P12" s="24"/>
      <c r="Q12" s="31"/>
      <c r="R12" s="31"/>
      <c r="S12" s="32"/>
      <c r="T12" s="31"/>
      <c r="U12" s="31"/>
      <c r="V12" s="110"/>
      <c r="W12" s="30"/>
      <c r="X12" s="31">
        <v>2002</v>
      </c>
      <c r="Y12" s="31" t="s">
        <v>76</v>
      </c>
      <c r="Z12" s="2" t="s">
        <v>77</v>
      </c>
      <c r="AA12" s="31">
        <v>17</v>
      </c>
      <c r="AB12" s="31">
        <v>1</v>
      </c>
      <c r="AC12" s="31">
        <v>14</v>
      </c>
      <c r="AD12" s="31">
        <v>7</v>
      </c>
      <c r="AE12" s="31">
        <v>63</v>
      </c>
      <c r="AF12" s="52">
        <v>0.48459999999999998</v>
      </c>
      <c r="AG12" s="130">
        <v>130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11"/>
      <c r="AS12" s="11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4"/>
      <c r="D13" s="2"/>
      <c r="E13" s="31"/>
      <c r="F13" s="31"/>
      <c r="G13" s="31"/>
      <c r="H13" s="32"/>
      <c r="I13" s="31"/>
      <c r="J13" s="108"/>
      <c r="K13" s="30"/>
      <c r="L13" s="109"/>
      <c r="M13" s="18"/>
      <c r="N13" s="18"/>
      <c r="O13" s="18"/>
      <c r="P13" s="24"/>
      <c r="Q13" s="31"/>
      <c r="R13" s="31"/>
      <c r="S13" s="32"/>
      <c r="T13" s="31"/>
      <c r="U13" s="31"/>
      <c r="V13" s="110"/>
      <c r="W13" s="30"/>
      <c r="X13" s="31"/>
      <c r="Y13" s="31"/>
      <c r="Z13" s="2"/>
      <c r="AA13" s="31"/>
      <c r="AB13" s="31"/>
      <c r="AC13" s="31"/>
      <c r="AD13" s="31"/>
      <c r="AE13" s="31"/>
      <c r="AF13" s="52"/>
      <c r="AG13" s="1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11"/>
      <c r="AS13" s="11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4"/>
      <c r="D14" s="2"/>
      <c r="E14" s="31"/>
      <c r="F14" s="31"/>
      <c r="G14" s="31"/>
      <c r="H14" s="32"/>
      <c r="I14" s="31"/>
      <c r="J14" s="108"/>
      <c r="K14" s="30"/>
      <c r="L14" s="109"/>
      <c r="M14" s="18"/>
      <c r="N14" s="18"/>
      <c r="O14" s="18"/>
      <c r="P14" s="24"/>
      <c r="Q14" s="31"/>
      <c r="R14" s="31"/>
      <c r="S14" s="32"/>
      <c r="T14" s="31"/>
      <c r="U14" s="31"/>
      <c r="V14" s="110"/>
      <c r="W14" s="30"/>
      <c r="X14" s="31">
        <v>2005</v>
      </c>
      <c r="Y14" s="31" t="s">
        <v>50</v>
      </c>
      <c r="Z14" s="2" t="s">
        <v>46</v>
      </c>
      <c r="AA14" s="31">
        <v>13</v>
      </c>
      <c r="AB14" s="31">
        <v>0</v>
      </c>
      <c r="AC14" s="31">
        <v>4</v>
      </c>
      <c r="AD14" s="31">
        <v>6</v>
      </c>
      <c r="AE14" s="31">
        <v>31</v>
      </c>
      <c r="AF14" s="52">
        <v>0.4133</v>
      </c>
      <c r="AG14" s="130">
        <v>75</v>
      </c>
      <c r="AH14" s="18"/>
      <c r="AI14" s="18"/>
      <c r="AJ14" s="18"/>
      <c r="AK14" s="18"/>
      <c r="AL14" s="24"/>
      <c r="AM14" s="31">
        <v>2</v>
      </c>
      <c r="AN14" s="31">
        <v>0</v>
      </c>
      <c r="AO14" s="31">
        <v>1</v>
      </c>
      <c r="AP14" s="31">
        <v>1</v>
      </c>
      <c r="AQ14" s="31">
        <v>8</v>
      </c>
      <c r="AR14" s="111">
        <v>0.61529999999999996</v>
      </c>
      <c r="AS14" s="112">
        <v>13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1"/>
      <c r="C15" s="34"/>
      <c r="D15" s="2"/>
      <c r="E15" s="31"/>
      <c r="F15" s="31"/>
      <c r="G15" s="31"/>
      <c r="H15" s="32"/>
      <c r="I15" s="31"/>
      <c r="J15" s="108"/>
      <c r="K15" s="30"/>
      <c r="L15" s="109"/>
      <c r="M15" s="18"/>
      <c r="N15" s="18"/>
      <c r="O15" s="18"/>
      <c r="P15" s="24"/>
      <c r="Q15" s="31"/>
      <c r="R15" s="31"/>
      <c r="S15" s="32"/>
      <c r="T15" s="31"/>
      <c r="U15" s="31"/>
      <c r="V15" s="110"/>
      <c r="W15" s="30"/>
      <c r="X15" s="31">
        <v>2006</v>
      </c>
      <c r="Y15" s="31" t="s">
        <v>34</v>
      </c>
      <c r="Z15" s="2" t="s">
        <v>46</v>
      </c>
      <c r="AA15" s="31">
        <v>2</v>
      </c>
      <c r="AB15" s="31">
        <v>0</v>
      </c>
      <c r="AC15" s="31">
        <v>0</v>
      </c>
      <c r="AD15" s="31">
        <v>0</v>
      </c>
      <c r="AE15" s="31">
        <v>3</v>
      </c>
      <c r="AF15" s="52">
        <v>0.1875</v>
      </c>
      <c r="AG15" s="130">
        <v>16</v>
      </c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11"/>
      <c r="AS15" s="11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1"/>
      <c r="C16" s="34"/>
      <c r="D16" s="2"/>
      <c r="E16" s="31"/>
      <c r="F16" s="31"/>
      <c r="G16" s="31"/>
      <c r="H16" s="32"/>
      <c r="I16" s="31"/>
      <c r="J16" s="108"/>
      <c r="K16" s="30"/>
      <c r="L16" s="109"/>
      <c r="M16" s="18"/>
      <c r="N16" s="18"/>
      <c r="O16" s="18"/>
      <c r="P16" s="24"/>
      <c r="Q16" s="31"/>
      <c r="R16" s="31"/>
      <c r="S16" s="32"/>
      <c r="T16" s="31"/>
      <c r="U16" s="31"/>
      <c r="V16" s="110"/>
      <c r="W16" s="30"/>
      <c r="X16" s="31">
        <v>2007</v>
      </c>
      <c r="Y16" s="31" t="s">
        <v>34</v>
      </c>
      <c r="Z16" s="2" t="s">
        <v>46</v>
      </c>
      <c r="AA16" s="31">
        <v>10</v>
      </c>
      <c r="AB16" s="31">
        <v>0</v>
      </c>
      <c r="AC16" s="31">
        <v>7</v>
      </c>
      <c r="AD16" s="31">
        <v>3</v>
      </c>
      <c r="AE16" s="31">
        <v>23</v>
      </c>
      <c r="AF16" s="52">
        <v>0.5111</v>
      </c>
      <c r="AG16" s="130">
        <v>45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11"/>
      <c r="AS16" s="112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1"/>
      <c r="C17" s="34"/>
      <c r="D17" s="2"/>
      <c r="E17" s="31"/>
      <c r="F17" s="31"/>
      <c r="G17" s="31"/>
      <c r="H17" s="32"/>
      <c r="I17" s="31"/>
      <c r="J17" s="108"/>
      <c r="K17" s="30"/>
      <c r="L17" s="109"/>
      <c r="M17" s="18"/>
      <c r="N17" s="18"/>
      <c r="O17" s="18"/>
      <c r="P17" s="24"/>
      <c r="Q17" s="31"/>
      <c r="R17" s="31"/>
      <c r="S17" s="32"/>
      <c r="T17" s="31"/>
      <c r="U17" s="31"/>
      <c r="V17" s="110"/>
      <c r="W17" s="30"/>
      <c r="X17" s="31">
        <v>2008</v>
      </c>
      <c r="Y17" s="31" t="s">
        <v>51</v>
      </c>
      <c r="Z17" s="2" t="s">
        <v>46</v>
      </c>
      <c r="AA17" s="31">
        <v>14</v>
      </c>
      <c r="AB17" s="31">
        <v>2</v>
      </c>
      <c r="AC17" s="31">
        <v>13</v>
      </c>
      <c r="AD17" s="31">
        <v>7</v>
      </c>
      <c r="AE17" s="31">
        <v>45</v>
      </c>
      <c r="AF17" s="52">
        <v>0.5625</v>
      </c>
      <c r="AG17" s="130">
        <v>80</v>
      </c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11"/>
      <c r="AS17" s="11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1"/>
      <c r="C18" s="34"/>
      <c r="D18" s="2"/>
      <c r="E18" s="31"/>
      <c r="F18" s="31"/>
      <c r="G18" s="31"/>
      <c r="H18" s="32"/>
      <c r="I18" s="31"/>
      <c r="J18" s="108"/>
      <c r="K18" s="30"/>
      <c r="L18" s="109"/>
      <c r="M18" s="18"/>
      <c r="N18" s="18"/>
      <c r="O18" s="18"/>
      <c r="P18" s="24"/>
      <c r="Q18" s="31"/>
      <c r="R18" s="31"/>
      <c r="S18" s="32"/>
      <c r="T18" s="31"/>
      <c r="U18" s="31"/>
      <c r="V18" s="110"/>
      <c r="W18" s="30"/>
      <c r="X18" s="31">
        <v>2009</v>
      </c>
      <c r="Y18" s="31" t="s">
        <v>34</v>
      </c>
      <c r="Z18" s="2" t="s">
        <v>46</v>
      </c>
      <c r="AA18" s="31">
        <v>16</v>
      </c>
      <c r="AB18" s="31">
        <v>0</v>
      </c>
      <c r="AC18" s="31">
        <v>26</v>
      </c>
      <c r="AD18" s="31">
        <v>3</v>
      </c>
      <c r="AE18" s="31">
        <v>59</v>
      </c>
      <c r="AF18" s="52">
        <v>0.58409999999999995</v>
      </c>
      <c r="AG18" s="130">
        <v>101</v>
      </c>
      <c r="AH18" s="18"/>
      <c r="AI18" s="18"/>
      <c r="AJ18" s="18"/>
      <c r="AK18" s="18"/>
      <c r="AL18" s="24"/>
      <c r="AM18" s="31">
        <v>1</v>
      </c>
      <c r="AN18" s="31">
        <v>0</v>
      </c>
      <c r="AO18" s="31">
        <v>1</v>
      </c>
      <c r="AP18" s="31">
        <v>0</v>
      </c>
      <c r="AQ18" s="31">
        <v>3</v>
      </c>
      <c r="AR18" s="111">
        <v>0.75</v>
      </c>
      <c r="AS18" s="112">
        <v>4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1"/>
      <c r="C19" s="34"/>
      <c r="D19" s="2"/>
      <c r="E19" s="31"/>
      <c r="F19" s="31"/>
      <c r="G19" s="31"/>
      <c r="H19" s="32"/>
      <c r="I19" s="31"/>
      <c r="J19" s="108"/>
      <c r="K19" s="30"/>
      <c r="L19" s="109"/>
      <c r="M19" s="18"/>
      <c r="N19" s="18"/>
      <c r="O19" s="18"/>
      <c r="P19" s="24"/>
      <c r="Q19" s="31"/>
      <c r="R19" s="31"/>
      <c r="S19" s="32"/>
      <c r="T19" s="31"/>
      <c r="U19" s="31"/>
      <c r="V19" s="110"/>
      <c r="W19" s="30"/>
      <c r="X19" s="31">
        <v>2010</v>
      </c>
      <c r="Y19" s="31" t="s">
        <v>51</v>
      </c>
      <c r="Z19" s="2" t="s">
        <v>47</v>
      </c>
      <c r="AA19" s="31">
        <v>16</v>
      </c>
      <c r="AB19" s="31">
        <v>0</v>
      </c>
      <c r="AC19" s="31">
        <v>30</v>
      </c>
      <c r="AD19" s="31">
        <v>1</v>
      </c>
      <c r="AE19" s="31">
        <v>46</v>
      </c>
      <c r="AF19" s="52">
        <v>0.45090000000000002</v>
      </c>
      <c r="AG19" s="130">
        <v>102</v>
      </c>
      <c r="AH19" s="18" t="s">
        <v>78</v>
      </c>
      <c r="AI19" s="18"/>
      <c r="AJ19" s="18"/>
      <c r="AK19" s="18"/>
      <c r="AL19" s="24"/>
      <c r="AM19" s="31"/>
      <c r="AN19" s="31"/>
      <c r="AO19" s="31"/>
      <c r="AP19" s="31"/>
      <c r="AQ19" s="31"/>
      <c r="AR19" s="111"/>
      <c r="AS19" s="112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90" t="s">
        <v>72</v>
      </c>
      <c r="C20" s="89"/>
      <c r="D20" s="88"/>
      <c r="E20" s="87">
        <f>SUM(E4:E19)</f>
        <v>42</v>
      </c>
      <c r="F20" s="87">
        <f>SUM(F4:F19)</f>
        <v>1</v>
      </c>
      <c r="G20" s="87">
        <f>SUM(G4:G19)</f>
        <v>14</v>
      </c>
      <c r="H20" s="87">
        <f>SUM(H4:H19)</f>
        <v>8</v>
      </c>
      <c r="I20" s="87">
        <f>SUM(I4:I19)</f>
        <v>58</v>
      </c>
      <c r="J20" s="113">
        <v>0</v>
      </c>
      <c r="K20" s="91">
        <f>SUM(K4:K19)</f>
        <v>143</v>
      </c>
      <c r="L20" s="22"/>
      <c r="M20" s="20"/>
      <c r="N20" s="114"/>
      <c r="O20" s="115"/>
      <c r="P20" s="24"/>
      <c r="Q20" s="87">
        <f>SUM(Q4:Q19)</f>
        <v>14</v>
      </c>
      <c r="R20" s="87">
        <f>SUM(R4:R19)</f>
        <v>1</v>
      </c>
      <c r="S20" s="87">
        <f>SUM(S4:S19)</f>
        <v>1</v>
      </c>
      <c r="T20" s="87">
        <f>SUM(T4:T19)</f>
        <v>3</v>
      </c>
      <c r="U20" s="87">
        <f>SUM(U4:U19)</f>
        <v>19</v>
      </c>
      <c r="V20" s="41">
        <v>0</v>
      </c>
      <c r="W20" s="91">
        <f>SUM(W4:W19)</f>
        <v>0</v>
      </c>
      <c r="X20" s="16" t="s">
        <v>72</v>
      </c>
      <c r="Y20" s="17"/>
      <c r="Z20" s="15"/>
      <c r="AA20" s="87">
        <f>SUM(AA4:AA19)</f>
        <v>138</v>
      </c>
      <c r="AB20" s="87">
        <f>SUM(AB4:AB19)</f>
        <v>7</v>
      </c>
      <c r="AC20" s="87">
        <f>SUM(AC4:AC19)</f>
        <v>118</v>
      </c>
      <c r="AD20" s="87">
        <f>SUM(AD4:AD19)</f>
        <v>58</v>
      </c>
      <c r="AE20" s="87">
        <f>SUM(AE4:AE19)</f>
        <v>270</v>
      </c>
      <c r="AF20" s="113">
        <f>PRODUCT(AE20/AG20)</f>
        <v>0.49180327868852458</v>
      </c>
      <c r="AG20" s="91">
        <f>SUM(AG4:AG19)</f>
        <v>549</v>
      </c>
      <c r="AH20" s="22"/>
      <c r="AI20" s="20"/>
      <c r="AJ20" s="114"/>
      <c r="AK20" s="115"/>
      <c r="AL20" s="24"/>
      <c r="AM20" s="87">
        <f>SUM(AM4:AM19)</f>
        <v>3</v>
      </c>
      <c r="AN20" s="87">
        <f>SUM(AN4:AN19)</f>
        <v>0</v>
      </c>
      <c r="AO20" s="87">
        <f>SUM(AO4:AO19)</f>
        <v>2</v>
      </c>
      <c r="AP20" s="87">
        <f>SUM(AP4:AP19)</f>
        <v>1</v>
      </c>
      <c r="AQ20" s="87">
        <f>SUM(AQ4:AQ19)</f>
        <v>11</v>
      </c>
      <c r="AR20" s="113">
        <f>PRODUCT(AQ20/AS20)</f>
        <v>0.6470588235294118</v>
      </c>
      <c r="AS20" s="107">
        <f>SUM(AS4:AS19)</f>
        <v>17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30"/>
      <c r="L21" s="24"/>
      <c r="M21" s="24"/>
      <c r="N21" s="24"/>
      <c r="O21" s="24"/>
      <c r="P21" s="43"/>
      <c r="Q21" s="43"/>
      <c r="R21" s="46"/>
      <c r="S21" s="43"/>
      <c r="T21" s="43"/>
      <c r="U21" s="24"/>
      <c r="V21" s="24"/>
      <c r="W21" s="30"/>
      <c r="X21" s="43"/>
      <c r="Y21" s="43"/>
      <c r="Z21" s="43"/>
      <c r="AA21" s="43"/>
      <c r="AB21" s="43"/>
      <c r="AC21" s="43"/>
      <c r="AD21" s="43"/>
      <c r="AE21" s="43"/>
      <c r="AF21" s="44"/>
      <c r="AG21" s="30"/>
      <c r="AH21" s="24"/>
      <c r="AI21" s="24"/>
      <c r="AJ21" s="24"/>
      <c r="AK21" s="24"/>
      <c r="AL21" s="43"/>
      <c r="AM21" s="43"/>
      <c r="AN21" s="46"/>
      <c r="AO21" s="43"/>
      <c r="AP21" s="43"/>
      <c r="AQ21" s="24"/>
      <c r="AR21" s="24"/>
      <c r="AS21" s="30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16" t="s">
        <v>73</v>
      </c>
      <c r="C22" s="117"/>
      <c r="D22" s="118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26</v>
      </c>
      <c r="M22" s="18" t="s">
        <v>27</v>
      </c>
      <c r="N22" s="18" t="s">
        <v>74</v>
      </c>
      <c r="O22" s="18" t="s">
        <v>75</v>
      </c>
      <c r="Q22" s="46"/>
      <c r="R22" s="46" t="s">
        <v>53</v>
      </c>
      <c r="S22" s="46"/>
      <c r="T22" s="78" t="s">
        <v>54</v>
      </c>
      <c r="U22" s="24"/>
      <c r="V22" s="30"/>
      <c r="W22" s="30"/>
      <c r="X22" s="119"/>
      <c r="Y22" s="119"/>
      <c r="Z22" s="119"/>
      <c r="AA22" s="119"/>
      <c r="AB22" s="119"/>
      <c r="AC22" s="46"/>
      <c r="AD22" s="46"/>
      <c r="AE22" s="46"/>
      <c r="AF22" s="43"/>
      <c r="AG22" s="43"/>
      <c r="AH22" s="43"/>
      <c r="AI22" s="43"/>
      <c r="AJ22" s="43"/>
      <c r="AK22" s="43"/>
      <c r="AM22" s="30"/>
      <c r="AN22" s="119"/>
      <c r="AO22" s="119"/>
      <c r="AP22" s="119"/>
      <c r="AQ22" s="119"/>
      <c r="AR22" s="119"/>
      <c r="AS22" s="119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11</v>
      </c>
      <c r="C23" s="12"/>
      <c r="D23" s="50"/>
      <c r="E23" s="120">
        <v>14</v>
      </c>
      <c r="F23" s="120">
        <v>0</v>
      </c>
      <c r="G23" s="120">
        <v>2</v>
      </c>
      <c r="H23" s="120">
        <v>1</v>
      </c>
      <c r="I23" s="120">
        <v>18</v>
      </c>
      <c r="J23" s="121">
        <v>0.40899999999999997</v>
      </c>
      <c r="K23" s="43">
        <f>PRODUCT(I23/J23)</f>
        <v>44.009779951100249</v>
      </c>
      <c r="L23" s="122">
        <f>PRODUCT((F23+G23)/E23)</f>
        <v>0.14285714285714285</v>
      </c>
      <c r="M23" s="122">
        <f>PRODUCT(H23/E23)</f>
        <v>7.1428571428571425E-2</v>
      </c>
      <c r="N23" s="122">
        <f>PRODUCT((F23+G23+H23)/E23)</f>
        <v>0.21428571428571427</v>
      </c>
      <c r="O23" s="122">
        <f>PRODUCT(I23/E23)</f>
        <v>1.2857142857142858</v>
      </c>
      <c r="Q23" s="46"/>
      <c r="R23" s="46"/>
      <c r="S23" s="46"/>
      <c r="T23" s="78" t="s">
        <v>81</v>
      </c>
      <c r="U23" s="43"/>
      <c r="V23" s="43"/>
      <c r="W23" s="4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23" t="s">
        <v>60</v>
      </c>
      <c r="C24" s="124"/>
      <c r="D24" s="125"/>
      <c r="E24" s="120">
        <f>PRODUCT(E20+Q20)</f>
        <v>56</v>
      </c>
      <c r="F24" s="120">
        <f>PRODUCT(F20+R20)</f>
        <v>2</v>
      </c>
      <c r="G24" s="120">
        <f>PRODUCT(G20+S20)</f>
        <v>15</v>
      </c>
      <c r="H24" s="120">
        <f>PRODUCT(H20+T20)</f>
        <v>11</v>
      </c>
      <c r="I24" s="120">
        <f>PRODUCT(I20+U20)</f>
        <v>77</v>
      </c>
      <c r="J24" s="121"/>
      <c r="K24" s="43">
        <f>PRODUCT(K20+W20)</f>
        <v>143</v>
      </c>
      <c r="L24" s="122">
        <f>PRODUCT((F24+G24)/E24)</f>
        <v>0.30357142857142855</v>
      </c>
      <c r="M24" s="122">
        <f>PRODUCT(H24/E24)</f>
        <v>0.19642857142857142</v>
      </c>
      <c r="N24" s="122">
        <f>PRODUCT((F24+G24+H24)/E24)</f>
        <v>0.5</v>
      </c>
      <c r="O24" s="122">
        <f>PRODUCT(I24/E24)</f>
        <v>1.375</v>
      </c>
      <c r="Q24" s="46"/>
      <c r="R24" s="46"/>
      <c r="S24" s="46"/>
      <c r="T24" s="43" t="s">
        <v>55</v>
      </c>
      <c r="U24" s="43"/>
      <c r="V24" s="43"/>
      <c r="W24" s="43"/>
      <c r="X24" s="43"/>
      <c r="Y24" s="43"/>
      <c r="Z24" s="43"/>
      <c r="AA24" s="43"/>
      <c r="AB24" s="43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38" t="s">
        <v>69</v>
      </c>
      <c r="C25" s="126"/>
      <c r="D25" s="39"/>
      <c r="E25" s="120">
        <f>PRODUCT(AA20+AM20)</f>
        <v>141</v>
      </c>
      <c r="F25" s="120">
        <f>PRODUCT(AB20+AN20)</f>
        <v>7</v>
      </c>
      <c r="G25" s="120">
        <f>PRODUCT(AC20+AO20)</f>
        <v>120</v>
      </c>
      <c r="H25" s="120">
        <f>PRODUCT(AD20+AP20)</f>
        <v>59</v>
      </c>
      <c r="I25" s="120">
        <f>PRODUCT(AE20+AQ20)</f>
        <v>281</v>
      </c>
      <c r="J25" s="121">
        <f>PRODUCT(I25/K25)</f>
        <v>0.49646643109540634</v>
      </c>
      <c r="K25" s="24">
        <f>PRODUCT(AG20+AS20)</f>
        <v>566</v>
      </c>
      <c r="L25" s="122">
        <f>PRODUCT((F25+G25)/E25)</f>
        <v>0.900709219858156</v>
      </c>
      <c r="M25" s="122">
        <f>PRODUCT(H25/E25)</f>
        <v>0.41843971631205673</v>
      </c>
      <c r="N25" s="122">
        <f>PRODUCT((F25+G25+H25)/E25)</f>
        <v>1.3191489361702127</v>
      </c>
      <c r="O25" s="122">
        <f>PRODUCT(I25/91)</f>
        <v>3.087912087912088</v>
      </c>
      <c r="Q25" s="46"/>
      <c r="R25" s="46"/>
      <c r="S25" s="43"/>
      <c r="T25" s="43" t="s">
        <v>56</v>
      </c>
      <c r="U25" s="24"/>
      <c r="V25" s="24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24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27" t="s">
        <v>72</v>
      </c>
      <c r="C26" s="128"/>
      <c r="D26" s="129"/>
      <c r="E26" s="120">
        <f>SUM(E23:E25)</f>
        <v>211</v>
      </c>
      <c r="F26" s="120">
        <f t="shared" ref="F26:I26" si="0">SUM(F23:F25)</f>
        <v>9</v>
      </c>
      <c r="G26" s="120">
        <f t="shared" si="0"/>
        <v>137</v>
      </c>
      <c r="H26" s="120">
        <f t="shared" si="0"/>
        <v>71</v>
      </c>
      <c r="I26" s="120">
        <f t="shared" si="0"/>
        <v>376</v>
      </c>
      <c r="J26" s="121"/>
      <c r="K26" s="43">
        <f>SUM(K23:K25)</f>
        <v>753.0097799511002</v>
      </c>
      <c r="L26" s="122">
        <f>PRODUCT((F26+G26)/E26)</f>
        <v>0.69194312796208535</v>
      </c>
      <c r="M26" s="122">
        <f>PRODUCT(H26/E26)</f>
        <v>0.33649289099526064</v>
      </c>
      <c r="N26" s="122">
        <f>PRODUCT((F26+G26+H26)/E26)</f>
        <v>1.028436018957346</v>
      </c>
      <c r="O26" s="122">
        <f>PRODUCT(I26/161)</f>
        <v>2.3354037267080745</v>
      </c>
      <c r="Q26" s="24"/>
      <c r="R26" s="24"/>
      <c r="S26" s="24"/>
      <c r="T26" s="43" t="s">
        <v>57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4"/>
      <c r="F27" s="24"/>
      <c r="G27" s="24"/>
      <c r="H27" s="24"/>
      <c r="I27" s="24"/>
      <c r="J27" s="43"/>
      <c r="K27" s="43"/>
      <c r="L27" s="24"/>
      <c r="M27" s="24"/>
      <c r="N27" s="24"/>
      <c r="O27" s="24"/>
      <c r="P27" s="43"/>
      <c r="Q27" s="43"/>
      <c r="R27" s="43"/>
      <c r="S27" s="43"/>
      <c r="T27" s="43" t="s">
        <v>58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  <c r="AK185" s="43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  <c r="AK186" s="4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  <c r="AK189" s="4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  <c r="AK190" s="4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 s="24"/>
      <c r="AL191" s="24"/>
    </row>
    <row r="192" spans="1:57" x14ac:dyDescent="0.25"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sortState ref="B4:V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2018-12-23T08:32:53Z</dcterms:modified>
</cp:coreProperties>
</file>