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J14" i="2"/>
  <c r="AS11" i="2"/>
  <c r="AS14" i="2" s="1"/>
  <c r="AG11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F20" i="2" s="1"/>
  <c r="E14" i="2"/>
  <c r="E18" i="2" s="1"/>
  <c r="E20" i="2" s="1"/>
  <c r="H20" i="2" l="1"/>
  <c r="N20" i="2" s="1"/>
  <c r="AR14" i="2"/>
  <c r="M19" i="2"/>
  <c r="K19" i="2"/>
  <c r="K20" i="2" s="1"/>
  <c r="M20" i="2"/>
  <c r="L20" i="2"/>
  <c r="N19" i="2"/>
  <c r="L19" i="2"/>
  <c r="O20" i="2"/>
  <c r="J20" i="2"/>
  <c r="J19" i="2"/>
  <c r="O19" i="2"/>
  <c r="AF14" i="2"/>
</calcChain>
</file>

<file path=xl/sharedStrings.xml><?xml version="1.0" encoding="utf-8"?>
<sst xmlns="http://schemas.openxmlformats.org/spreadsheetml/2006/main" count="95" uniqueCount="45">
  <si>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</si>
  <si>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</si>
  <si>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</si>
  <si>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</si>
  <si>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</si>
  <si>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</si>
  <si>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</si>
  <si>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</si>
  <si>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</si>
  <si>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</si>
  <si>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</si>
  <si>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</si>
  <si>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</si>
  <si>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Seurat</t>
  </si>
  <si>
    <t>YKKÖSPESIS</t>
  </si>
  <si>
    <t>HP</t>
  </si>
  <si>
    <t>8.</t>
  </si>
  <si>
    <t>3.</t>
  </si>
  <si>
    <t>Mikke Nampajärvi</t>
  </si>
  <si>
    <t>5.</t>
  </si>
  <si>
    <t>JuNu</t>
  </si>
  <si>
    <t>15.5.1992   Imatra</t>
  </si>
  <si>
    <t>IPV = Imatran Pallo-Veikot  (1955),  kasvattajaseura</t>
  </si>
  <si>
    <t>JuNu = Juvan Nuorisopesis  (2002)</t>
  </si>
  <si>
    <t>KPL = Kouvolan Pallonlyöjät  (1931)</t>
  </si>
  <si>
    <t>LMV</t>
  </si>
  <si>
    <t>LMV = Lahden Mailaveikot  (1929)</t>
  </si>
  <si>
    <t>HP = Haminan Palloilijat  (1928)</t>
  </si>
  <si>
    <t>7.</t>
  </si>
  <si>
    <t>Lohi = Jyväskylän Lohi  (1924)</t>
  </si>
  <si>
    <t>12.</t>
  </si>
  <si>
    <t>Lohi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</si>
  <si>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</si>
  <si>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</si>
  <si>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</si>
  <si>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</si>
  <si>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</si>
  <si>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</si>
  <si>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</si>
  <si>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</si>
  <si>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</si>
  <si>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</si>
  <si>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KPL  2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</si>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</sst>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18</v>
      </c>
      <c r="C1" s="2"/>
      <c r="D1" s="3"/>
      <c r="E1" s="4" t="s">
        <v>21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14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3" t="s">
        <v>32</v>
      </c>
      <c r="M2" s="29"/>
      <c r="N2" s="29"/>
      <c r="O2" s="37"/>
      <c r="P2" s="8"/>
      <c r="Q2" s="23" t="s">
        <v>33</v>
      </c>
      <c r="R2" s="29"/>
      <c r="S2" s="29"/>
      <c r="T2" s="29"/>
      <c r="U2" s="36"/>
      <c r="V2" s="37"/>
      <c r="W2" s="8"/>
      <c r="X2" s="38" t="s">
        <v>34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3" t="s">
        <v>35</v>
      </c>
      <c r="AI2" s="29"/>
      <c r="AJ2" s="29"/>
      <c r="AK2" s="37"/>
      <c r="AL2" s="8"/>
      <c r="AM2" s="23" t="s">
        <v>33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2011</v>
      </c>
      <c r="Y4" s="16" t="s">
        <v>17</v>
      </c>
      <c r="Z4" s="1" t="s">
        <v>42</v>
      </c>
      <c r="AA4" s="16">
        <v>11</v>
      </c>
      <c r="AB4" s="16">
        <v>0</v>
      </c>
      <c r="AC4" s="16">
        <v>1</v>
      </c>
      <c r="AD4" s="16">
        <v>11</v>
      </c>
      <c r="AE4" s="16">
        <v>15</v>
      </c>
      <c r="AF4" s="26">
        <v>0.36580000000000001</v>
      </c>
      <c r="AG4" s="68">
        <v>41</v>
      </c>
      <c r="AH4" s="9"/>
      <c r="AI4" s="9"/>
      <c r="AJ4" s="9"/>
      <c r="AK4" s="9"/>
      <c r="AL4" s="12"/>
      <c r="AM4" s="16">
        <v>2</v>
      </c>
      <c r="AN4" s="16">
        <v>0</v>
      </c>
      <c r="AO4" s="16">
        <v>0</v>
      </c>
      <c r="AP4" s="16">
        <v>0</v>
      </c>
      <c r="AQ4" s="16">
        <v>2</v>
      </c>
      <c r="AR4" s="45">
        <v>0.28570000000000001</v>
      </c>
      <c r="AS4" s="46">
        <v>7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2012</v>
      </c>
      <c r="Y5" s="16" t="s">
        <v>12</v>
      </c>
      <c r="Z5" s="1" t="s">
        <v>42</v>
      </c>
      <c r="AA5" s="16">
        <v>9</v>
      </c>
      <c r="AB5" s="16">
        <v>0</v>
      </c>
      <c r="AC5" s="16">
        <v>2</v>
      </c>
      <c r="AD5" s="16">
        <v>3</v>
      </c>
      <c r="AE5" s="16">
        <v>22</v>
      </c>
      <c r="AF5" s="26">
        <v>0.61109999999999998</v>
      </c>
      <c r="AG5" s="68">
        <v>36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2013</v>
      </c>
      <c r="Y6" s="16" t="s">
        <v>16</v>
      </c>
      <c r="Z6" s="1" t="s">
        <v>20</v>
      </c>
      <c r="AA6" s="16">
        <v>9</v>
      </c>
      <c r="AB6" s="16">
        <v>0</v>
      </c>
      <c r="AC6" s="16">
        <v>1</v>
      </c>
      <c r="AD6" s="16">
        <v>6</v>
      </c>
      <c r="AE6" s="16">
        <v>32</v>
      </c>
      <c r="AF6" s="26">
        <v>0.62739999999999996</v>
      </c>
      <c r="AG6" s="68">
        <v>51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>
        <v>2014</v>
      </c>
      <c r="C7" s="18" t="s">
        <v>19</v>
      </c>
      <c r="D7" s="1" t="s">
        <v>15</v>
      </c>
      <c r="E7" s="16">
        <v>12</v>
      </c>
      <c r="F7" s="16">
        <v>0</v>
      </c>
      <c r="G7" s="16">
        <v>0</v>
      </c>
      <c r="H7" s="17">
        <v>11</v>
      </c>
      <c r="I7" s="16">
        <v>11</v>
      </c>
      <c r="J7" s="42">
        <v>0.28899999999999998</v>
      </c>
      <c r="K7" s="15">
        <v>38</v>
      </c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/>
      <c r="Y7" s="16"/>
      <c r="Z7" s="1"/>
      <c r="AA7" s="16"/>
      <c r="AB7" s="16"/>
      <c r="AC7" s="16"/>
      <c r="AD7" s="16"/>
      <c r="AE7" s="16"/>
      <c r="AF7" s="26"/>
      <c r="AG7" s="68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>
        <v>2015</v>
      </c>
      <c r="C8" s="18" t="s">
        <v>19</v>
      </c>
      <c r="D8" s="1" t="s">
        <v>15</v>
      </c>
      <c r="E8" s="16">
        <v>11</v>
      </c>
      <c r="F8" s="16">
        <v>0</v>
      </c>
      <c r="G8" s="16">
        <v>0</v>
      </c>
      <c r="H8" s="17">
        <v>7</v>
      </c>
      <c r="I8" s="16">
        <v>19</v>
      </c>
      <c r="J8" s="42">
        <v>0.4042</v>
      </c>
      <c r="K8" s="15">
        <v>47</v>
      </c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2015</v>
      </c>
      <c r="Y8" s="16" t="s">
        <v>28</v>
      </c>
      <c r="Z8" s="1" t="s">
        <v>25</v>
      </c>
      <c r="AA8" s="16">
        <v>15</v>
      </c>
      <c r="AB8" s="16">
        <v>0</v>
      </c>
      <c r="AC8" s="16">
        <v>3</v>
      </c>
      <c r="AD8" s="16">
        <v>21</v>
      </c>
      <c r="AE8" s="16">
        <v>63</v>
      </c>
      <c r="AF8" s="26">
        <v>0.61760000000000004</v>
      </c>
      <c r="AG8" s="68">
        <v>102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>
        <v>2016</v>
      </c>
      <c r="C9" s="18" t="s">
        <v>16</v>
      </c>
      <c r="D9" s="1" t="s">
        <v>15</v>
      </c>
      <c r="E9" s="16">
        <v>10</v>
      </c>
      <c r="F9" s="16">
        <v>0</v>
      </c>
      <c r="G9" s="16">
        <v>2</v>
      </c>
      <c r="H9" s="17">
        <v>4</v>
      </c>
      <c r="I9" s="16">
        <v>12</v>
      </c>
      <c r="J9" s="42">
        <v>0.34300000000000003</v>
      </c>
      <c r="K9" s="15">
        <v>35</v>
      </c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/>
      <c r="Y9" s="16"/>
      <c r="Z9" s="1"/>
      <c r="AA9" s="16"/>
      <c r="AB9" s="16"/>
      <c r="AC9" s="16"/>
      <c r="AD9" s="16"/>
      <c r="AE9" s="16"/>
      <c r="AF9" s="26"/>
      <c r="AG9" s="68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>
        <v>2017</v>
      </c>
      <c r="C10" s="18" t="s">
        <v>30</v>
      </c>
      <c r="D10" s="1" t="s">
        <v>31</v>
      </c>
      <c r="E10" s="16">
        <v>21</v>
      </c>
      <c r="F10" s="16">
        <v>0</v>
      </c>
      <c r="G10" s="16">
        <v>1</v>
      </c>
      <c r="H10" s="17">
        <v>15</v>
      </c>
      <c r="I10" s="16">
        <v>53</v>
      </c>
      <c r="J10" s="42">
        <v>0.50470000000000004</v>
      </c>
      <c r="K10" s="15">
        <v>105</v>
      </c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/>
      <c r="Y10" s="16"/>
      <c r="Z10" s="1"/>
      <c r="AA10" s="16"/>
      <c r="AB10" s="16"/>
      <c r="AC10" s="16"/>
      <c r="AD10" s="16"/>
      <c r="AE10" s="16"/>
      <c r="AF10" s="26"/>
      <c r="AG10" s="68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2018</v>
      </c>
      <c r="Y11" s="16" t="s">
        <v>43</v>
      </c>
      <c r="Z11" s="1" t="s">
        <v>31</v>
      </c>
      <c r="AA11" s="16">
        <v>13</v>
      </c>
      <c r="AB11" s="16">
        <v>0</v>
      </c>
      <c r="AC11" s="16">
        <v>2</v>
      </c>
      <c r="AD11" s="16">
        <v>14</v>
      </c>
      <c r="AE11" s="16">
        <v>44</v>
      </c>
      <c r="AF11" s="26">
        <v>0.52380000000000004</v>
      </c>
      <c r="AG11" s="68">
        <f>PRODUCT(AE11/AF11)</f>
        <v>84.001527300496363</v>
      </c>
      <c r="AH11" s="9"/>
      <c r="AI11" s="9"/>
      <c r="AJ11" s="9"/>
      <c r="AK11" s="9"/>
      <c r="AL11" s="12"/>
      <c r="AM11" s="16">
        <v>5</v>
      </c>
      <c r="AN11" s="16">
        <v>0</v>
      </c>
      <c r="AO11" s="17">
        <v>0</v>
      </c>
      <c r="AP11" s="16">
        <v>8</v>
      </c>
      <c r="AQ11" s="16">
        <v>13</v>
      </c>
      <c r="AR11" s="44">
        <v>0.56520000000000004</v>
      </c>
      <c r="AS11" s="12">
        <f>PRODUCT(AQ11/AR11)</f>
        <v>23.000707714083507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2019</v>
      </c>
      <c r="Y12" s="16" t="s">
        <v>44</v>
      </c>
      <c r="Z12" s="1" t="s">
        <v>31</v>
      </c>
      <c r="AA12" s="16">
        <v>15</v>
      </c>
      <c r="AB12" s="16">
        <v>0</v>
      </c>
      <c r="AC12" s="16">
        <v>2</v>
      </c>
      <c r="AD12" s="16">
        <v>29</v>
      </c>
      <c r="AE12" s="16">
        <v>57</v>
      </c>
      <c r="AF12" s="26">
        <v>0.65510000000000002</v>
      </c>
      <c r="AG12" s="15">
        <v>87</v>
      </c>
      <c r="AH12" s="43"/>
      <c r="AI12" s="9" t="s">
        <v>16</v>
      </c>
      <c r="AJ12" s="9"/>
      <c r="AK12" s="9"/>
      <c r="AM12" s="16">
        <v>7</v>
      </c>
      <c r="AN12" s="16">
        <v>0</v>
      </c>
      <c r="AO12" s="17">
        <v>0</v>
      </c>
      <c r="AP12" s="16">
        <v>12</v>
      </c>
      <c r="AQ12" s="16">
        <v>29</v>
      </c>
      <c r="AR12" s="45">
        <v>0.64439999999999997</v>
      </c>
      <c r="AS12" s="15">
        <v>45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/>
      <c r="C13" s="18"/>
      <c r="D13" s="1"/>
      <c r="E13" s="16"/>
      <c r="F13" s="16"/>
      <c r="G13" s="16"/>
      <c r="H13" s="17"/>
      <c r="I13" s="16"/>
      <c r="J13" s="42"/>
      <c r="K13" s="15"/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>
        <v>2020</v>
      </c>
      <c r="Y13" s="16" t="s">
        <v>44</v>
      </c>
      <c r="Z13" s="1" t="s">
        <v>31</v>
      </c>
      <c r="AA13" s="16">
        <v>5</v>
      </c>
      <c r="AB13" s="16">
        <v>0</v>
      </c>
      <c r="AC13" s="16">
        <v>0</v>
      </c>
      <c r="AD13" s="16">
        <v>5</v>
      </c>
      <c r="AE13" s="16">
        <v>14</v>
      </c>
      <c r="AF13" s="42">
        <v>0.73680000000000001</v>
      </c>
      <c r="AG13" s="15">
        <v>19</v>
      </c>
      <c r="AH13" s="43"/>
      <c r="AI13" s="9"/>
      <c r="AJ13" s="9"/>
      <c r="AK13" s="9"/>
      <c r="AL13" s="69"/>
      <c r="AM13" s="16">
        <v>4</v>
      </c>
      <c r="AN13" s="16">
        <v>0</v>
      </c>
      <c r="AO13" s="16">
        <v>0</v>
      </c>
      <c r="AP13" s="16">
        <v>0</v>
      </c>
      <c r="AQ13" s="16">
        <v>8</v>
      </c>
      <c r="AR13" s="45">
        <v>0.5333</v>
      </c>
      <c r="AS13" s="15">
        <v>15</v>
      </c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47" t="s">
        <v>37</v>
      </c>
      <c r="C14" s="7"/>
      <c r="D14" s="6"/>
      <c r="E14" s="48">
        <f>SUM(E4:E13)</f>
        <v>54</v>
      </c>
      <c r="F14" s="48">
        <f>SUM(F4:F13)</f>
        <v>0</v>
      </c>
      <c r="G14" s="48">
        <f>SUM(G4:G13)</f>
        <v>3</v>
      </c>
      <c r="H14" s="48">
        <f>SUM(H4:H13)</f>
        <v>37</v>
      </c>
      <c r="I14" s="48">
        <f>SUM(I4:I13)</f>
        <v>95</v>
      </c>
      <c r="J14" s="49">
        <f>PRODUCT(I14/K14)</f>
        <v>0.42222222222222222</v>
      </c>
      <c r="K14" s="28">
        <f>SUM(K4:K13)</f>
        <v>225</v>
      </c>
      <c r="L14" s="23"/>
      <c r="M14" s="36"/>
      <c r="N14" s="50"/>
      <c r="O14" s="51"/>
      <c r="P14" s="12"/>
      <c r="Q14" s="48">
        <f>SUM(Q4:Q13)</f>
        <v>0</v>
      </c>
      <c r="R14" s="48">
        <f>SUM(R4:R13)</f>
        <v>0</v>
      </c>
      <c r="S14" s="48">
        <f>SUM(S4:S13)</f>
        <v>0</v>
      </c>
      <c r="T14" s="48">
        <f>SUM(T4:T13)</f>
        <v>0</v>
      </c>
      <c r="U14" s="48">
        <f>SUM(U4:U13)</f>
        <v>0</v>
      </c>
      <c r="V14" s="20">
        <v>0</v>
      </c>
      <c r="W14" s="28">
        <f>SUM(W4:W13)</f>
        <v>0</v>
      </c>
      <c r="X14" s="19" t="s">
        <v>37</v>
      </c>
      <c r="Y14" s="13"/>
      <c r="Z14" s="11"/>
      <c r="AA14" s="48">
        <f>SUM(AA4:AA13)</f>
        <v>77</v>
      </c>
      <c r="AB14" s="48">
        <f>SUM(AB4:AB13)</f>
        <v>0</v>
      </c>
      <c r="AC14" s="48">
        <f>SUM(AC4:AC13)</f>
        <v>11</v>
      </c>
      <c r="AD14" s="48">
        <f>SUM(AD4:AD13)</f>
        <v>89</v>
      </c>
      <c r="AE14" s="48">
        <f>SUM(AE4:AE13)</f>
        <v>247</v>
      </c>
      <c r="AF14" s="49">
        <f>PRODUCT(AE14/AG14)</f>
        <v>0.5880930995359932</v>
      </c>
      <c r="AG14" s="28">
        <f>SUM(AG4:AG13)</f>
        <v>420.00152730049638</v>
      </c>
      <c r="AH14" s="23"/>
      <c r="AI14" s="36"/>
      <c r="AJ14" s="50"/>
      <c r="AK14" s="51"/>
      <c r="AL14" s="12"/>
      <c r="AM14" s="48">
        <f>SUM(AM4:AM13)</f>
        <v>18</v>
      </c>
      <c r="AN14" s="48">
        <f>SUM(AN4:AN13)</f>
        <v>0</v>
      </c>
      <c r="AO14" s="48">
        <f>SUM(AO4:AO13)</f>
        <v>0</v>
      </c>
      <c r="AP14" s="48">
        <f>SUM(AP4:AP13)</f>
        <v>20</v>
      </c>
      <c r="AQ14" s="48">
        <f>SUM(AQ4:AQ13)</f>
        <v>52</v>
      </c>
      <c r="AR14" s="49">
        <f>PRODUCT(AQ14/AS14)</f>
        <v>0.57777323446383222</v>
      </c>
      <c r="AS14" s="41">
        <f>SUM(AS4:AS13)</f>
        <v>90.000707714083504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52"/>
      <c r="K15" s="15"/>
      <c r="L15" s="12"/>
      <c r="M15" s="12"/>
      <c r="N15" s="12"/>
      <c r="O15" s="12"/>
      <c r="P15" s="21"/>
      <c r="Q15" s="21"/>
      <c r="R15" s="22"/>
      <c r="S15" s="21"/>
      <c r="T15" s="21"/>
      <c r="U15" s="12"/>
      <c r="V15" s="12"/>
      <c r="W15" s="15"/>
      <c r="X15" s="21"/>
      <c r="Y15" s="21"/>
      <c r="Z15" s="21"/>
      <c r="AA15" s="21"/>
      <c r="AB15" s="21"/>
      <c r="AC15" s="21"/>
      <c r="AD15" s="21"/>
      <c r="AE15" s="21"/>
      <c r="AF15" s="52"/>
      <c r="AG15" s="15"/>
      <c r="AH15" s="12"/>
      <c r="AI15" s="12"/>
      <c r="AJ15" s="12"/>
      <c r="AK15" s="12"/>
      <c r="AL15" s="21"/>
      <c r="AM15" s="21"/>
      <c r="AN15" s="22"/>
      <c r="AO15" s="21"/>
      <c r="AP15" s="21"/>
      <c r="AQ15" s="12"/>
      <c r="AR15" s="12"/>
      <c r="AS15" s="15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3" t="s">
        <v>38</v>
      </c>
      <c r="C16" s="54"/>
      <c r="D16" s="55"/>
      <c r="E16" s="11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9" t="s">
        <v>9</v>
      </c>
      <c r="K16" s="12"/>
      <c r="L16" s="9" t="s">
        <v>10</v>
      </c>
      <c r="M16" s="9" t="s">
        <v>11</v>
      </c>
      <c r="N16" s="9" t="s">
        <v>39</v>
      </c>
      <c r="O16" s="9" t="s">
        <v>40</v>
      </c>
      <c r="Q16" s="22"/>
      <c r="R16" s="22" t="s">
        <v>13</v>
      </c>
      <c r="S16" s="22"/>
      <c r="T16" s="21" t="s">
        <v>22</v>
      </c>
      <c r="U16" s="12"/>
      <c r="V16" s="15"/>
      <c r="W16" s="15"/>
      <c r="X16" s="56"/>
      <c r="Y16" s="56"/>
      <c r="Z16" s="56"/>
      <c r="AA16" s="56"/>
      <c r="AB16" s="56"/>
      <c r="AC16" s="22"/>
      <c r="AD16" s="22"/>
      <c r="AE16" s="22"/>
      <c r="AF16" s="21"/>
      <c r="AG16" s="21"/>
      <c r="AH16" s="21"/>
      <c r="AI16" s="21"/>
      <c r="AJ16" s="21"/>
      <c r="AK16" s="21"/>
      <c r="AM16" s="15"/>
      <c r="AN16" s="56"/>
      <c r="AO16" s="56"/>
      <c r="AP16" s="56"/>
      <c r="AQ16" s="56"/>
      <c r="AR16" s="56"/>
      <c r="AS16" s="56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4" t="s">
        <v>41</v>
      </c>
      <c r="C17" s="3"/>
      <c r="D17" s="25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8">
        <v>0</v>
      </c>
      <c r="K17" s="21">
        <v>0</v>
      </c>
      <c r="L17" s="59">
        <v>0</v>
      </c>
      <c r="M17" s="59">
        <v>0</v>
      </c>
      <c r="N17" s="59">
        <v>0</v>
      </c>
      <c r="O17" s="59">
        <v>0</v>
      </c>
      <c r="Q17" s="22"/>
      <c r="R17" s="22"/>
      <c r="S17" s="22"/>
      <c r="T17" s="27" t="s">
        <v>23</v>
      </c>
      <c r="U17" s="21"/>
      <c r="V17" s="21"/>
      <c r="W17" s="2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2"/>
      <c r="AO17" s="22"/>
      <c r="AP17" s="22"/>
      <c r="AQ17" s="22"/>
      <c r="AR17" s="22"/>
      <c r="AS17" s="22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60" t="s">
        <v>14</v>
      </c>
      <c r="C18" s="61"/>
      <c r="D18" s="62"/>
      <c r="E18" s="57">
        <f>PRODUCT(E14+Q14)</f>
        <v>54</v>
      </c>
      <c r="F18" s="57">
        <f>PRODUCT(F14+R14)</f>
        <v>0</v>
      </c>
      <c r="G18" s="57">
        <f>PRODUCT(G14+S14)</f>
        <v>3</v>
      </c>
      <c r="H18" s="57">
        <f>PRODUCT(H14+T14)</f>
        <v>37</v>
      </c>
      <c r="I18" s="57">
        <f>PRODUCT(I14+U14)</f>
        <v>95</v>
      </c>
      <c r="J18" s="58">
        <f>PRODUCT(I18/K18)</f>
        <v>0.42222222222222222</v>
      </c>
      <c r="K18" s="21">
        <f>PRODUCT(K14+W14)</f>
        <v>225</v>
      </c>
      <c r="L18" s="59">
        <f>PRODUCT((F18+G18)/E18)</f>
        <v>5.5555555555555552E-2</v>
      </c>
      <c r="M18" s="59">
        <f>PRODUCT(H18/E18)</f>
        <v>0.68518518518518523</v>
      </c>
      <c r="N18" s="59">
        <f>PRODUCT((F18+G18+H18)/E18)</f>
        <v>0.7407407407407407</v>
      </c>
      <c r="O18" s="59">
        <f>PRODUCT(I18/E18)</f>
        <v>1.7592592592592593</v>
      </c>
      <c r="Q18" s="22"/>
      <c r="R18" s="22"/>
      <c r="S18" s="22"/>
      <c r="T18" s="21" t="s">
        <v>24</v>
      </c>
      <c r="U18" s="21"/>
      <c r="V18" s="21"/>
      <c r="W18" s="21"/>
      <c r="X18" s="21"/>
      <c r="Y18" s="21"/>
      <c r="Z18" s="21"/>
      <c r="AA18" s="21"/>
      <c r="AB18" s="21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4" t="s">
        <v>34</v>
      </c>
      <c r="C19" s="63"/>
      <c r="D19" s="64"/>
      <c r="E19" s="57">
        <f>PRODUCT(AA14+AM14)</f>
        <v>95</v>
      </c>
      <c r="F19" s="57">
        <f>PRODUCT(AB14+AN14)</f>
        <v>0</v>
      </c>
      <c r="G19" s="57">
        <f>PRODUCT(AC14+AO14)</f>
        <v>11</v>
      </c>
      <c r="H19" s="57">
        <f>PRODUCT(AD14+AP14)</f>
        <v>109</v>
      </c>
      <c r="I19" s="57">
        <f>PRODUCT(AE14+AQ14)</f>
        <v>299</v>
      </c>
      <c r="J19" s="58">
        <f>PRODUCT(I19/K19)</f>
        <v>0.58627194053659826</v>
      </c>
      <c r="K19" s="12">
        <f>PRODUCT(AG14+AS14)</f>
        <v>510.00223501457987</v>
      </c>
      <c r="L19" s="59">
        <f>PRODUCT((F19+G19)/E19)</f>
        <v>0.11578947368421053</v>
      </c>
      <c r="M19" s="59">
        <f>PRODUCT(H19/E19)</f>
        <v>1.1473684210526316</v>
      </c>
      <c r="N19" s="59">
        <f>PRODUCT((F19+G19+H19)/E19)</f>
        <v>1.263157894736842</v>
      </c>
      <c r="O19" s="59">
        <f>PRODUCT(I19/E19)</f>
        <v>3.1473684210526316</v>
      </c>
      <c r="Q19" s="22"/>
      <c r="R19" s="22"/>
      <c r="S19" s="21"/>
      <c r="T19" s="21" t="s">
        <v>26</v>
      </c>
      <c r="U19" s="12"/>
      <c r="V19" s="12"/>
      <c r="W19" s="21"/>
      <c r="X19" s="21"/>
      <c r="Y19" s="21"/>
      <c r="Z19" s="21"/>
      <c r="AA19" s="21"/>
      <c r="AB19" s="21"/>
      <c r="AC19" s="22"/>
      <c r="AD19" s="22"/>
      <c r="AE19" s="22"/>
      <c r="AF19" s="22"/>
      <c r="AG19" s="22"/>
      <c r="AH19" s="22"/>
      <c r="AI19" s="22"/>
      <c r="AJ19" s="22"/>
      <c r="AK19" s="21"/>
      <c r="AL19" s="12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65" t="s">
        <v>37</v>
      </c>
      <c r="C20" s="66"/>
      <c r="D20" s="67"/>
      <c r="E20" s="57">
        <f>SUM(E17:E19)</f>
        <v>149</v>
      </c>
      <c r="F20" s="57">
        <f t="shared" ref="F20:I20" si="0">SUM(F17:F19)</f>
        <v>0</v>
      </c>
      <c r="G20" s="57">
        <f t="shared" si="0"/>
        <v>14</v>
      </c>
      <c r="H20" s="57">
        <f t="shared" si="0"/>
        <v>146</v>
      </c>
      <c r="I20" s="57">
        <f t="shared" si="0"/>
        <v>394</v>
      </c>
      <c r="J20" s="58">
        <f>PRODUCT(I20/K20)</f>
        <v>0.53605279171999309</v>
      </c>
      <c r="K20" s="21">
        <f>SUM(K17:K19)</f>
        <v>735.00223501457981</v>
      </c>
      <c r="L20" s="59">
        <f>PRODUCT((F20+G20)/E20)</f>
        <v>9.3959731543624164E-2</v>
      </c>
      <c r="M20" s="59">
        <f>PRODUCT(H20/E20)</f>
        <v>0.97986577181208057</v>
      </c>
      <c r="N20" s="59">
        <f>PRODUCT((F20+G20+H20)/E20)</f>
        <v>1.0738255033557047</v>
      </c>
      <c r="O20" s="59">
        <f>PRODUCT(I20/E20)</f>
        <v>2.6442953020134228</v>
      </c>
      <c r="Q20" s="12"/>
      <c r="R20" s="12"/>
      <c r="S20" s="12"/>
      <c r="T20" s="21" t="s">
        <v>27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12"/>
      <c r="F21" s="12"/>
      <c r="G21" s="12"/>
      <c r="H21" s="12"/>
      <c r="I21" s="12"/>
      <c r="J21" s="21"/>
      <c r="K21" s="21"/>
      <c r="L21" s="12"/>
      <c r="M21" s="12"/>
      <c r="N21" s="12"/>
      <c r="O21" s="12"/>
      <c r="P21" s="21"/>
      <c r="Q21" s="21"/>
      <c r="R21" s="21"/>
      <c r="S21" s="21"/>
      <c r="T21" s="21" t="s">
        <v>29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22"/>
      <c r="AH177" s="22"/>
      <c r="AI177" s="22"/>
      <c r="AJ177" s="22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22"/>
      <c r="AH178" s="22"/>
      <c r="AI178" s="22"/>
      <c r="AJ178" s="22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22"/>
      <c r="AH179" s="22"/>
      <c r="AI179" s="22"/>
      <c r="AJ179" s="22"/>
      <c r="AK179" s="21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1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1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12"/>
      <c r="AL185" s="12"/>
    </row>
    <row r="186" spans="1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:57" x14ac:dyDescent="0.25"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</row>
    <row r="189" spans="1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</sheetData>
  <sortState ref="X12:AS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2020-09-06T09:54:09Z</dcterms:modified>
</cp:coreProperties>
</file>