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AS8" i="3"/>
  <c r="AQ8" i="3"/>
  <c r="AR8" i="3" s="1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M12" i="3" l="1"/>
  <c r="L12" i="3"/>
  <c r="N12" i="3"/>
  <c r="O12" i="3"/>
  <c r="K13" i="3"/>
  <c r="K14" i="3" s="1"/>
  <c r="F13" i="3"/>
  <c r="L13" i="3" s="1"/>
  <c r="H13" i="3"/>
  <c r="M13" i="3" s="1"/>
  <c r="O14" i="3"/>
  <c r="O13" i="3"/>
  <c r="AF8" i="3"/>
  <c r="N13" i="1"/>
  <c r="M9" i="1"/>
  <c r="L9" i="1"/>
  <c r="K9" i="1"/>
  <c r="J9" i="1"/>
  <c r="I9" i="1"/>
  <c r="D10" i="1" s="1"/>
  <c r="H9" i="1"/>
  <c r="H13" i="1" s="1"/>
  <c r="G9" i="1"/>
  <c r="G13" i="1" s="1"/>
  <c r="G16" i="1" s="1"/>
  <c r="F9" i="1"/>
  <c r="F13" i="1" s="1"/>
  <c r="E9" i="1"/>
  <c r="E13" i="1" s="1"/>
  <c r="E16" i="1" s="1"/>
  <c r="M4" i="1"/>
  <c r="H14" i="3" l="1"/>
  <c r="M14" i="3" s="1"/>
  <c r="N13" i="3"/>
  <c r="F14" i="3"/>
  <c r="L14" i="3" s="1"/>
  <c r="J13" i="3"/>
  <c r="N14" i="3"/>
  <c r="K13" i="1"/>
  <c r="F16" i="1"/>
  <c r="K16" i="1" s="1"/>
  <c r="H16" i="1"/>
  <c r="L16" i="1" s="1"/>
  <c r="L13" i="1"/>
  <c r="I13" i="1"/>
  <c r="I16" i="1" l="1"/>
  <c r="M16" i="1" s="1"/>
  <c r="M13" i="1"/>
</calcChain>
</file>

<file path=xl/sharedStrings.xml><?xml version="1.0" encoding="utf-8"?>
<sst xmlns="http://schemas.openxmlformats.org/spreadsheetml/2006/main" count="155" uniqueCount="68">
  <si>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</si>
  <si>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</si>
  <si>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</si>
  <si>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</si>
  <si>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</si>
  <si>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</si>
  <si>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</si>
  <si>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</si>
  <si>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</si>
  <si>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</si>
  <si>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</si>
  <si>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</si>
  <si>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</si>
  <si>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</si>
  <si>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</si>
  <si>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</si>
  <si>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</si>
  <si>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</si>
  <si>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</si>
  <si>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</si>
  <si>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</si>
  <si>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</si>
  <si>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</si>
  <si>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</si>
  <si>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</si>
  <si>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</si>
  <si>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</si>
  <si>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</si>
  <si>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</si>
  <si>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</si>
  <si>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</si>
  <si>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</si>
  <si>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</si>
  <si>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</si>
  <si>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Mäkinen</t>
  </si>
  <si>
    <t>11.</t>
  </si>
  <si>
    <t>AA</t>
  </si>
  <si>
    <t>04.06. 1996  AA - ViVe  0-1  (1-1, 0-2)</t>
  </si>
  <si>
    <t xml:space="preserve">  17 v   5 kk   7 pv</t>
  </si>
  <si>
    <t>suomensarja</t>
  </si>
  <si>
    <t>2.</t>
  </si>
  <si>
    <t>HPH</t>
  </si>
  <si>
    <t>7.</t>
  </si>
  <si>
    <t>ykköspesis</t>
  </si>
  <si>
    <t>Seurat</t>
  </si>
  <si>
    <t>AA = Alajärven Ankkurit  (1944)</t>
  </si>
  <si>
    <t>Manse PP = Mansen Pesäpallo  (1978)</t>
  </si>
  <si>
    <t>HPH = Hämeen Pesä-Haukat, Tampere  (1995)</t>
  </si>
  <si>
    <t>Manse PP</t>
  </si>
  <si>
    <t>YKKÖSPESIS</t>
  </si>
  <si>
    <t>HP-H</t>
  </si>
  <si>
    <t>****</t>
  </si>
  <si>
    <t xml:space="preserve"> Arvo-ottelut</t>
  </si>
  <si>
    <t>Mitalit</t>
  </si>
  <si>
    <t>hSM</t>
  </si>
  <si>
    <t>Lyöty</t>
  </si>
  <si>
    <t>Tuotu</t>
  </si>
  <si>
    <t>27.12.1978   Alajärvi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</si>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</sst>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10.85546875" style="84" customWidth="1"/>
    <col min="5" max="7" width="5.7109375" style="83" customWidth="1"/>
    <col min="8" max="8" width="5.5703125" style="83" customWidth="1"/>
    <col min="9" max="9" width="5.42578125" style="83" customWidth="1"/>
    <col min="10" max="10" width="5.85546875" style="83" customWidth="1"/>
    <col min="11" max="12" width="5.7109375" style="83" customWidth="1"/>
    <col min="13" max="13" width="6" style="83" customWidth="1"/>
    <col min="14" max="14" width="8.85546875" style="83" customWidth="1"/>
    <col min="15" max="15" width="0.5703125" style="29" customWidth="1"/>
    <col min="16" max="20" width="5.7109375" style="83" customWidth="1"/>
    <col min="21" max="21" width="8.7109375" style="83" customWidth="1"/>
    <col min="22" max="22" width="0.5703125" style="29" customWidth="1"/>
    <col min="23" max="27" width="5.7109375" style="83" customWidth="1"/>
    <col min="28" max="28" width="8.7109375" style="83" customWidth="1"/>
    <col min="29" max="29" width="0.5703125" style="29" customWidth="1"/>
    <col min="30" max="35" width="5.7109375" style="83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9"/>
      <c r="W2" s="22" t="s">
        <v>16</v>
      </c>
      <c r="X2" s="14"/>
      <c r="Y2" s="14"/>
      <c r="Z2" s="14"/>
      <c r="AA2" s="14"/>
      <c r="AB2" s="15"/>
      <c r="AC2" s="8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1996</v>
      </c>
      <c r="C4" s="25" t="s">
        <v>35</v>
      </c>
      <c r="D4" s="26" t="s">
        <v>36</v>
      </c>
      <c r="E4" s="25">
        <v>3</v>
      </c>
      <c r="F4" s="25">
        <v>0</v>
      </c>
      <c r="G4" s="27">
        <v>0</v>
      </c>
      <c r="H4" s="25">
        <v>0</v>
      </c>
      <c r="I4" s="25">
        <v>1</v>
      </c>
      <c r="J4" s="25">
        <v>1</v>
      </c>
      <c r="K4" s="25">
        <v>0</v>
      </c>
      <c r="L4" s="25">
        <v>0</v>
      </c>
      <c r="M4" s="25">
        <f>PRODUCT(F4+G4)</f>
        <v>0</v>
      </c>
      <c r="N4" s="28">
        <v>1</v>
      </c>
      <c r="O4" s="24"/>
      <c r="P4" s="25"/>
      <c r="Q4" s="25"/>
      <c r="R4" s="25"/>
      <c r="S4" s="25"/>
      <c r="T4" s="25"/>
      <c r="U4" s="27"/>
      <c r="V4" s="24"/>
      <c r="W4" s="43"/>
      <c r="X4" s="43"/>
      <c r="Y4" s="30"/>
      <c r="Z4" s="43"/>
      <c r="AA4" s="30"/>
      <c r="AB4" s="91"/>
      <c r="AC4" s="24"/>
      <c r="AD4" s="25"/>
      <c r="AE4" s="2"/>
      <c r="AF4" s="44"/>
      <c r="AG4" s="27"/>
      <c r="AH4" s="31"/>
      <c r="AI4" s="25"/>
      <c r="AJ4" s="9"/>
    </row>
    <row r="5" spans="1:37" s="23" customFormat="1" ht="15" customHeight="1" x14ac:dyDescent="0.2">
      <c r="A5" s="9"/>
      <c r="B5" s="32">
        <v>1997</v>
      </c>
      <c r="C5" s="32" t="s">
        <v>42</v>
      </c>
      <c r="D5" s="33" t="s">
        <v>41</v>
      </c>
      <c r="E5" s="32"/>
      <c r="F5" s="34" t="s">
        <v>43</v>
      </c>
      <c r="G5" s="85"/>
      <c r="H5" s="35"/>
      <c r="I5" s="32"/>
      <c r="J5" s="32"/>
      <c r="K5" s="32"/>
      <c r="L5" s="32"/>
      <c r="M5" s="32"/>
      <c r="N5" s="36"/>
      <c r="O5" s="24"/>
      <c r="P5" s="25"/>
      <c r="Q5" s="25"/>
      <c r="R5" s="25"/>
      <c r="S5" s="25"/>
      <c r="T5" s="25"/>
      <c r="U5" s="27"/>
      <c r="V5" s="24"/>
      <c r="W5" s="43"/>
      <c r="X5" s="43"/>
      <c r="Y5" s="30"/>
      <c r="Z5" s="43"/>
      <c r="AA5" s="30"/>
      <c r="AB5" s="91"/>
      <c r="AC5" s="24"/>
      <c r="AD5" s="25"/>
      <c r="AE5" s="2"/>
      <c r="AF5" s="44"/>
      <c r="AG5" s="27"/>
      <c r="AH5" s="31"/>
      <c r="AI5" s="25"/>
      <c r="AJ5" s="9"/>
    </row>
    <row r="6" spans="1:37" s="23" customFormat="1" ht="15" customHeight="1" x14ac:dyDescent="0.2">
      <c r="A6" s="9"/>
      <c r="B6" s="25" t="s">
        <v>51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25"/>
      <c r="Q6" s="25"/>
      <c r="R6" s="25"/>
      <c r="S6" s="25"/>
      <c r="T6" s="25"/>
      <c r="U6" s="27"/>
      <c r="V6" s="24"/>
      <c r="W6" s="43"/>
      <c r="X6" s="43"/>
      <c r="Y6" s="30"/>
      <c r="Z6" s="43"/>
      <c r="AA6" s="30"/>
      <c r="AB6" s="91"/>
      <c r="AC6" s="24"/>
      <c r="AD6" s="25"/>
      <c r="AE6" s="2"/>
      <c r="AF6" s="44"/>
      <c r="AG6" s="27"/>
      <c r="AH6" s="31"/>
      <c r="AI6" s="25"/>
      <c r="AJ6" s="9"/>
    </row>
    <row r="7" spans="1:37" s="23" customFormat="1" ht="15" customHeight="1" x14ac:dyDescent="0.2">
      <c r="A7" s="9"/>
      <c r="B7" s="37">
        <v>2003</v>
      </c>
      <c r="C7" s="37" t="s">
        <v>40</v>
      </c>
      <c r="D7" s="38" t="s">
        <v>48</v>
      </c>
      <c r="E7" s="37"/>
      <c r="F7" s="39" t="s">
        <v>39</v>
      </c>
      <c r="G7" s="40"/>
      <c r="H7" s="37"/>
      <c r="I7" s="37"/>
      <c r="J7" s="37"/>
      <c r="K7" s="37"/>
      <c r="L7" s="37"/>
      <c r="M7" s="37"/>
      <c r="N7" s="41"/>
      <c r="O7" s="24"/>
      <c r="P7" s="25"/>
      <c r="Q7" s="25"/>
      <c r="R7" s="25"/>
      <c r="S7" s="25"/>
      <c r="T7" s="25"/>
      <c r="U7" s="27"/>
      <c r="V7" s="24"/>
      <c r="W7" s="43"/>
      <c r="X7" s="43"/>
      <c r="Y7" s="30"/>
      <c r="Z7" s="43"/>
      <c r="AA7" s="30"/>
      <c r="AB7" s="91"/>
      <c r="AC7" s="24"/>
      <c r="AD7" s="25"/>
      <c r="AE7" s="2"/>
      <c r="AF7" s="44"/>
      <c r="AG7" s="27"/>
      <c r="AH7" s="31"/>
      <c r="AI7" s="25"/>
      <c r="AJ7" s="9"/>
    </row>
    <row r="8" spans="1:37" s="23" customFormat="1" ht="15" customHeight="1" x14ac:dyDescent="0.2">
      <c r="A8" s="9"/>
      <c r="B8" s="37">
        <v>2004</v>
      </c>
      <c r="C8" s="37" t="s">
        <v>40</v>
      </c>
      <c r="D8" s="42" t="s">
        <v>48</v>
      </c>
      <c r="E8" s="37"/>
      <c r="F8" s="39" t="s">
        <v>39</v>
      </c>
      <c r="G8" s="37"/>
      <c r="H8" s="37"/>
      <c r="I8" s="37"/>
      <c r="J8" s="37"/>
      <c r="K8" s="37"/>
      <c r="L8" s="37"/>
      <c r="M8" s="37"/>
      <c r="N8" s="41"/>
      <c r="O8" s="24"/>
      <c r="P8" s="25"/>
      <c r="Q8" s="25"/>
      <c r="R8" s="25"/>
      <c r="S8" s="25"/>
      <c r="T8" s="25"/>
      <c r="U8" s="27"/>
      <c r="V8" s="24"/>
      <c r="W8" s="43"/>
      <c r="X8" s="43"/>
      <c r="Y8" s="30"/>
      <c r="Z8" s="43"/>
      <c r="AA8" s="30"/>
      <c r="AB8" s="91"/>
      <c r="AC8" s="24"/>
      <c r="AD8" s="25"/>
      <c r="AE8" s="2"/>
      <c r="AF8" s="44"/>
      <c r="AG8" s="27"/>
      <c r="AH8" s="31"/>
      <c r="AI8" s="25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f t="shared" ref="E9:M9" si="0">SUM(E4:E8)</f>
        <v>3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1</v>
      </c>
      <c r="J9" s="18">
        <f t="shared" si="0"/>
        <v>1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45">
        <v>1</v>
      </c>
      <c r="O9" s="92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5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45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46" t="s">
        <v>2</v>
      </c>
      <c r="C10" s="31"/>
      <c r="D10" s="47">
        <f>SUM(F9:H9)+((I9-F9-G9)/3)+(E9/3)+(Z9*25)+(AA9*25)+(AB9*10)+(AC9*25)+(AD9*20)+(AE9*15)</f>
        <v>1.3333333333333333</v>
      </c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48"/>
      <c r="P10" s="48"/>
      <c r="Q10" s="51"/>
      <c r="R10" s="48"/>
      <c r="S10" s="48"/>
      <c r="T10" s="48"/>
      <c r="U10" s="48"/>
      <c r="V10" s="29"/>
      <c r="W10" s="48"/>
      <c r="X10" s="48"/>
      <c r="Y10" s="48"/>
      <c r="Z10" s="48"/>
      <c r="AA10" s="48"/>
      <c r="AB10" s="48"/>
      <c r="AC10" s="29"/>
      <c r="AD10" s="48"/>
      <c r="AE10" s="48"/>
      <c r="AF10" s="48"/>
      <c r="AG10" s="48"/>
      <c r="AH10" s="48"/>
      <c r="AI10" s="48"/>
      <c r="AJ10" s="9"/>
    </row>
    <row r="11" spans="1:37" s="23" customFormat="1" ht="15" customHeight="1" x14ac:dyDescent="0.25">
      <c r="A11" s="9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29"/>
      <c r="P11" s="48"/>
      <c r="Q11" s="51"/>
      <c r="R11" s="48"/>
      <c r="S11" s="48"/>
      <c r="T11" s="48"/>
      <c r="U11" s="48"/>
      <c r="V11" s="29"/>
      <c r="W11" s="48"/>
      <c r="X11" s="48"/>
      <c r="Y11" s="48"/>
      <c r="Z11" s="48"/>
      <c r="AA11" s="48"/>
      <c r="AB11" s="48"/>
      <c r="AC11" s="29"/>
      <c r="AD11" s="48"/>
      <c r="AE11" s="48"/>
      <c r="AF11" s="48"/>
      <c r="AG11" s="48"/>
      <c r="AH11" s="48"/>
      <c r="AI11" s="48"/>
      <c r="AJ11" s="9"/>
    </row>
    <row r="12" spans="1:37" ht="15" customHeight="1" x14ac:dyDescent="0.25">
      <c r="A12" s="9"/>
      <c r="B12" s="22" t="s">
        <v>25</v>
      </c>
      <c r="C12" s="52"/>
      <c r="D12" s="52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8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53" t="s">
        <v>30</v>
      </c>
      <c r="Q12" s="12"/>
      <c r="R12" s="12"/>
      <c r="S12" s="12"/>
      <c r="T12" s="54"/>
      <c r="U12" s="54"/>
      <c r="V12" s="54"/>
      <c r="W12" s="54"/>
      <c r="X12" s="54"/>
      <c r="Y12" s="54"/>
      <c r="Z12" s="12"/>
      <c r="AA12" s="12"/>
      <c r="AB12" s="12"/>
      <c r="AC12" s="12"/>
      <c r="AD12" s="12"/>
      <c r="AE12" s="12"/>
      <c r="AF12" s="12"/>
      <c r="AG12" s="12"/>
      <c r="AH12" s="12"/>
      <c r="AI12" s="55"/>
      <c r="AJ12" s="9"/>
      <c r="AK12" s="48"/>
    </row>
    <row r="13" spans="1:37" ht="15" customHeight="1" x14ac:dyDescent="0.2">
      <c r="A13" s="9"/>
      <c r="B13" s="53" t="s">
        <v>13</v>
      </c>
      <c r="C13" s="12"/>
      <c r="D13" s="55"/>
      <c r="E13" s="25">
        <f>PRODUCT(E9)</f>
        <v>3</v>
      </c>
      <c r="F13" s="25">
        <f>PRODUCT(F9)</f>
        <v>0</v>
      </c>
      <c r="G13" s="25">
        <f>PRODUCT(G9)</f>
        <v>0</v>
      </c>
      <c r="H13" s="25">
        <f>PRODUCT(H9)</f>
        <v>0</v>
      </c>
      <c r="I13" s="25">
        <f>PRODUCT(I9)</f>
        <v>1</v>
      </c>
      <c r="J13" s="48"/>
      <c r="K13" s="56">
        <f>PRODUCT((F13+G13)/E13)</f>
        <v>0</v>
      </c>
      <c r="L13" s="56">
        <f>PRODUCT(H13/E13)</f>
        <v>0</v>
      </c>
      <c r="M13" s="56">
        <f>PRODUCT(I13/E13)</f>
        <v>0.33333333333333331</v>
      </c>
      <c r="N13" s="57">
        <f>PRODUCT(N9)</f>
        <v>1</v>
      </c>
      <c r="O13" s="24">
        <v>34.042553191489361</v>
      </c>
      <c r="P13" s="58" t="s">
        <v>9</v>
      </c>
      <c r="Q13" s="59"/>
      <c r="R13" s="60" t="s">
        <v>37</v>
      </c>
      <c r="S13" s="60"/>
      <c r="T13" s="60"/>
      <c r="U13" s="60"/>
      <c r="V13" s="60"/>
      <c r="W13" s="93"/>
      <c r="X13" s="61"/>
      <c r="Y13" s="61"/>
      <c r="Z13" s="61" t="s">
        <v>11</v>
      </c>
      <c r="AA13" s="61"/>
      <c r="AB13" s="93"/>
      <c r="AC13" s="94" t="s">
        <v>38</v>
      </c>
      <c r="AD13" s="94"/>
      <c r="AE13" s="94"/>
      <c r="AF13" s="94"/>
      <c r="AG13" s="94"/>
      <c r="AH13" s="60"/>
      <c r="AI13" s="95"/>
      <c r="AJ13" s="9"/>
      <c r="AK13" s="48"/>
    </row>
    <row r="14" spans="1:37" ht="15" customHeight="1" x14ac:dyDescent="0.2">
      <c r="A14" s="9"/>
      <c r="B14" s="62" t="s">
        <v>15</v>
      </c>
      <c r="C14" s="63"/>
      <c r="D14" s="64"/>
      <c r="E14" s="25"/>
      <c r="F14" s="25"/>
      <c r="G14" s="25"/>
      <c r="H14" s="25"/>
      <c r="I14" s="25"/>
      <c r="J14" s="48"/>
      <c r="K14" s="56"/>
      <c r="L14" s="56"/>
      <c r="M14" s="56"/>
      <c r="N14" s="57"/>
      <c r="O14" s="24"/>
      <c r="P14" s="65" t="s">
        <v>55</v>
      </c>
      <c r="Q14" s="66"/>
      <c r="R14" s="67"/>
      <c r="S14" s="67"/>
      <c r="T14" s="67"/>
      <c r="U14" s="67"/>
      <c r="V14" s="67"/>
      <c r="W14" s="67"/>
      <c r="X14" s="96"/>
      <c r="Y14" s="96"/>
      <c r="Z14" s="68"/>
      <c r="AA14" s="68"/>
      <c r="AB14" s="68"/>
      <c r="AC14" s="96"/>
      <c r="AD14" s="97"/>
      <c r="AE14" s="97"/>
      <c r="AF14" s="97"/>
      <c r="AG14" s="97"/>
      <c r="AH14" s="68"/>
      <c r="AI14" s="98"/>
      <c r="AJ14" s="9"/>
      <c r="AK14" s="48"/>
    </row>
    <row r="15" spans="1:37" ht="15" customHeight="1" x14ac:dyDescent="0.2">
      <c r="A15" s="9"/>
      <c r="B15" s="69" t="s">
        <v>16</v>
      </c>
      <c r="C15" s="70"/>
      <c r="D15" s="71"/>
      <c r="E15" s="43"/>
      <c r="F15" s="43"/>
      <c r="G15" s="43"/>
      <c r="H15" s="43"/>
      <c r="I15" s="43"/>
      <c r="J15" s="48"/>
      <c r="K15" s="72"/>
      <c r="L15" s="72"/>
      <c r="M15" s="72"/>
      <c r="N15" s="73"/>
      <c r="O15" s="24"/>
      <c r="P15" s="65" t="s">
        <v>56</v>
      </c>
      <c r="Q15" s="66"/>
      <c r="R15" s="67"/>
      <c r="S15" s="67"/>
      <c r="T15" s="67"/>
      <c r="U15" s="67"/>
      <c r="V15" s="67"/>
      <c r="W15" s="67"/>
      <c r="X15" s="96"/>
      <c r="Y15" s="96"/>
      <c r="Z15" s="68"/>
      <c r="AA15" s="68"/>
      <c r="AB15" s="96"/>
      <c r="AC15" s="96"/>
      <c r="AD15" s="97"/>
      <c r="AE15" s="97"/>
      <c r="AF15" s="97"/>
      <c r="AG15" s="97"/>
      <c r="AH15" s="68"/>
      <c r="AI15" s="98"/>
      <c r="AJ15" s="9"/>
      <c r="AK15" s="48"/>
    </row>
    <row r="16" spans="1:37" ht="15" customHeight="1" x14ac:dyDescent="0.2">
      <c r="A16" s="9"/>
      <c r="B16" s="74" t="s">
        <v>26</v>
      </c>
      <c r="C16" s="75"/>
      <c r="D16" s="76"/>
      <c r="E16" s="18">
        <f>SUM(E13:E15)</f>
        <v>3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1</v>
      </c>
      <c r="J16" s="48"/>
      <c r="K16" s="77">
        <f>PRODUCT((F16+G16)/E16)</f>
        <v>0</v>
      </c>
      <c r="L16" s="77">
        <f>PRODUCT(H16/E16)</f>
        <v>0</v>
      </c>
      <c r="M16" s="77">
        <f>PRODUCT(I16/E16)</f>
        <v>0.33333333333333331</v>
      </c>
      <c r="N16" s="45">
        <v>1</v>
      </c>
      <c r="O16" s="24">
        <v>34.042553191489361</v>
      </c>
      <c r="P16" s="78" t="s">
        <v>10</v>
      </c>
      <c r="Q16" s="79"/>
      <c r="R16" s="80"/>
      <c r="S16" s="80"/>
      <c r="T16" s="80"/>
      <c r="U16" s="80"/>
      <c r="V16" s="80"/>
      <c r="W16" s="80"/>
      <c r="X16" s="99"/>
      <c r="Y16" s="99"/>
      <c r="Z16" s="81"/>
      <c r="AA16" s="81"/>
      <c r="AB16" s="99"/>
      <c r="AC16" s="99"/>
      <c r="AD16" s="100"/>
      <c r="AE16" s="100"/>
      <c r="AF16" s="100"/>
      <c r="AG16" s="100"/>
      <c r="AH16" s="81"/>
      <c r="AI16" s="101"/>
      <c r="AJ16" s="9"/>
      <c r="AK16" s="48"/>
    </row>
    <row r="17" spans="1:37" ht="15" customHeight="1" x14ac:dyDescent="0.25">
      <c r="A17" s="9"/>
      <c r="B17" s="50"/>
      <c r="C17" s="50"/>
      <c r="D17" s="50"/>
      <c r="E17" s="50"/>
      <c r="F17" s="50"/>
      <c r="G17" s="50"/>
      <c r="H17" s="50"/>
      <c r="I17" s="50"/>
      <c r="J17" s="48"/>
      <c r="K17" s="50"/>
      <c r="L17" s="50"/>
      <c r="M17" s="50"/>
      <c r="N17" s="49"/>
      <c r="O17" s="24"/>
      <c r="P17" s="48"/>
      <c r="Q17" s="51"/>
      <c r="R17" s="48"/>
      <c r="S17" s="24"/>
      <c r="T17" s="24"/>
      <c r="U17" s="82"/>
      <c r="V17" s="48"/>
      <c r="W17" s="48"/>
      <c r="X17" s="48"/>
      <c r="Y17" s="48"/>
      <c r="Z17" s="24"/>
      <c r="AA17" s="24"/>
      <c r="AB17" s="24"/>
      <c r="AC17" s="24"/>
      <c r="AD17" s="48"/>
      <c r="AE17" s="48"/>
      <c r="AF17" s="48"/>
      <c r="AG17" s="48"/>
      <c r="AH17" s="48"/>
      <c r="AI17" s="48"/>
      <c r="AJ17" s="9"/>
      <c r="AK17" s="24"/>
    </row>
    <row r="18" spans="1:37" ht="15" customHeight="1" x14ac:dyDescent="0.25">
      <c r="A18" s="9"/>
      <c r="B18" s="48" t="s">
        <v>44</v>
      </c>
      <c r="C18" s="48"/>
      <c r="D18" s="48" t="s">
        <v>45</v>
      </c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24"/>
      <c r="P18" s="48"/>
      <c r="Q18" s="51"/>
      <c r="R18" s="48"/>
      <c r="S18" s="48"/>
      <c r="T18" s="48"/>
      <c r="U18" s="24"/>
      <c r="V18" s="82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9"/>
    </row>
    <row r="19" spans="1:37" ht="15" customHeight="1" x14ac:dyDescent="0.25">
      <c r="A19" s="9"/>
      <c r="B19" s="48"/>
      <c r="C19" s="48"/>
      <c r="D19" s="48" t="s">
        <v>47</v>
      </c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24"/>
      <c r="P19" s="48"/>
      <c r="Q19" s="51"/>
      <c r="R19" s="48"/>
      <c r="S19" s="48"/>
      <c r="T19" s="48"/>
      <c r="U19" s="24"/>
      <c r="V19" s="82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9"/>
    </row>
    <row r="20" spans="1:37" ht="15" customHeight="1" x14ac:dyDescent="0.2">
      <c r="A20" s="9"/>
      <c r="B20" s="48"/>
      <c r="C20" s="48"/>
      <c r="D20" s="48" t="s">
        <v>46</v>
      </c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4"/>
      <c r="P20" s="48"/>
      <c r="Q20" s="51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9"/>
    </row>
    <row r="21" spans="1:37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O21" s="24"/>
      <c r="P21" s="48"/>
      <c r="Q21" s="51"/>
      <c r="R21" s="48"/>
      <c r="S21" s="24"/>
      <c r="T21" s="24"/>
      <c r="U21" s="82"/>
      <c r="V21" s="24"/>
      <c r="W21" s="24"/>
      <c r="X21" s="82"/>
      <c r="Y21" s="48"/>
      <c r="Z21" s="48"/>
      <c r="AA21" s="48"/>
      <c r="AB21" s="48"/>
      <c r="AC21" s="24"/>
      <c r="AD21" s="48"/>
      <c r="AE21" s="48"/>
      <c r="AF21" s="48"/>
      <c r="AG21" s="48"/>
      <c r="AH21" s="48"/>
      <c r="AI21" s="48"/>
      <c r="AJ21" s="9"/>
    </row>
    <row r="22" spans="1:37" ht="15" customHeight="1" x14ac:dyDescent="0.25">
      <c r="A22" s="9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4"/>
      <c r="P22" s="48"/>
      <c r="Q22" s="51"/>
      <c r="R22" s="48"/>
      <c r="S22" s="24"/>
      <c r="T22" s="24"/>
      <c r="U22" s="82"/>
      <c r="V22" s="24"/>
      <c r="W22" s="24"/>
      <c r="X22" s="82"/>
      <c r="Y22" s="82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82"/>
      <c r="Y23" s="82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24"/>
      <c r="P24" s="48"/>
      <c r="Q24" s="51"/>
      <c r="R24" s="48"/>
      <c r="S24" s="48"/>
      <c r="T24" s="24"/>
      <c r="U24" s="24"/>
      <c r="V24" s="24"/>
      <c r="W24" s="24"/>
      <c r="X24" s="82"/>
      <c r="Y24" s="82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24"/>
      <c r="P25" s="48"/>
      <c r="Q25" s="51"/>
      <c r="R25" s="48"/>
      <c r="S25" s="48"/>
      <c r="T25" s="24"/>
      <c r="U25" s="24"/>
      <c r="V25" s="24"/>
      <c r="W25" s="24"/>
      <c r="X25" s="82"/>
      <c r="Y25" s="8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4"/>
      <c r="P26" s="48"/>
      <c r="Q26" s="51"/>
      <c r="R26" s="48"/>
      <c r="S26" s="48"/>
      <c r="T26" s="24"/>
      <c r="U26" s="24"/>
      <c r="V26" s="24"/>
      <c r="W26" s="24"/>
      <c r="X26" s="82"/>
      <c r="Y26" s="8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82"/>
      <c r="Y27" s="8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82"/>
      <c r="Y28" s="8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82"/>
      <c r="Y29" s="8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82"/>
      <c r="Y30" s="8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82"/>
      <c r="Y31" s="8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2"/>
      <c r="Y32" s="8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2"/>
      <c r="Y33" s="8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2"/>
      <c r="Y34" s="8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2"/>
      <c r="Y35" s="8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2"/>
      <c r="Y36" s="8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2"/>
      <c r="Y37" s="8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2"/>
      <c r="Y38" s="8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2"/>
      <c r="Y39" s="8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2"/>
      <c r="Y40" s="8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2"/>
      <c r="Y41" s="8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2"/>
      <c r="Y42" s="8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2"/>
      <c r="Y43" s="8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2"/>
      <c r="Y44" s="8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2"/>
      <c r="Y45" s="8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2"/>
      <c r="Y46" s="8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2"/>
      <c r="Y47" s="8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2"/>
      <c r="Y48" s="8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2"/>
      <c r="Y49" s="8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2"/>
      <c r="Y50" s="8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2"/>
      <c r="Y51" s="8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2"/>
      <c r="Y52" s="8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2"/>
      <c r="Y53" s="8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2"/>
      <c r="Y54" s="8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2"/>
      <c r="Y55" s="8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2"/>
      <c r="Y56" s="8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2"/>
      <c r="Y57" s="8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2"/>
      <c r="Y58" s="8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2"/>
      <c r="Y59" s="8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2"/>
      <c r="Y60" s="8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2"/>
      <c r="Y61" s="8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2"/>
      <c r="Y62" s="8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2"/>
      <c r="Y63" s="8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2"/>
      <c r="Y64" s="8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2"/>
      <c r="Y65" s="8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2"/>
      <c r="Y66" s="8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2"/>
      <c r="Y67" s="8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2"/>
      <c r="Y68" s="8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2"/>
      <c r="Y69" s="8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2"/>
      <c r="Y70" s="8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2"/>
      <c r="Y71" s="8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2"/>
      <c r="Y72" s="8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2"/>
      <c r="Y73" s="8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2"/>
      <c r="Y74" s="8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2"/>
      <c r="Y75" s="8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2"/>
      <c r="Y76" s="8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2"/>
      <c r="Y77" s="8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2"/>
      <c r="Y78" s="8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2"/>
      <c r="Y79" s="8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2"/>
      <c r="Y80" s="8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2"/>
      <c r="Y81" s="8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2"/>
      <c r="Y82" s="8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2"/>
      <c r="Y83" s="8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2"/>
      <c r="Y84" s="8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2"/>
      <c r="Y85" s="8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2"/>
      <c r="Y86" s="8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2"/>
      <c r="Y87" s="8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2"/>
      <c r="Y88" s="8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2"/>
      <c r="Y89" s="8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2"/>
      <c r="Y90" s="8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2"/>
      <c r="Y91" s="8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2"/>
      <c r="Y92" s="8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2"/>
      <c r="Y93" s="8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2"/>
      <c r="Y94" s="8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2"/>
      <c r="Y95" s="8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2"/>
      <c r="Y96" s="8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2"/>
      <c r="Y97" s="8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2"/>
      <c r="Y98" s="8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2"/>
      <c r="Y99" s="8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2"/>
      <c r="Y100" s="8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2"/>
      <c r="Y101" s="8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2"/>
      <c r="Y102" s="8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2"/>
      <c r="Y103" s="8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2"/>
      <c r="Y104" s="8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2"/>
      <c r="Y105" s="8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2"/>
      <c r="Y106" s="8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2"/>
      <c r="Y107" s="8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2"/>
      <c r="Y108" s="8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2"/>
      <c r="Y109" s="8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2"/>
      <c r="Y110" s="8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2"/>
      <c r="Y111" s="8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2"/>
      <c r="Y112" s="8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2"/>
      <c r="Y113" s="8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2"/>
      <c r="Y114" s="8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2"/>
      <c r="Y115" s="8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2"/>
      <c r="Y116" s="8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2"/>
      <c r="Y117" s="8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2"/>
      <c r="Y118" s="8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2"/>
      <c r="Y119" s="8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2"/>
      <c r="Y120" s="8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2"/>
      <c r="Y121" s="8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2"/>
      <c r="Y122" s="8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2"/>
      <c r="Y123" s="8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2"/>
      <c r="Y124" s="8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2"/>
      <c r="Y125" s="8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2"/>
      <c r="Y126" s="8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2"/>
      <c r="Y127" s="8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2"/>
      <c r="Y128" s="8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2"/>
      <c r="Y129" s="8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2"/>
      <c r="Y130" s="8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2"/>
      <c r="Y131" s="8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2"/>
      <c r="Y132" s="8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2"/>
      <c r="Y133" s="8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2"/>
      <c r="Y134" s="8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2"/>
      <c r="Y135" s="8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2"/>
      <c r="Y136" s="8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2"/>
      <c r="Y137" s="8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2"/>
      <c r="Y138" s="8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2"/>
      <c r="Y139" s="8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2"/>
      <c r="Y140" s="8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2"/>
      <c r="Y141" s="8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2"/>
      <c r="Y142" s="8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2"/>
      <c r="Y143" s="8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2"/>
      <c r="Y144" s="8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2"/>
      <c r="Y145" s="8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82"/>
      <c r="Y146" s="8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82"/>
      <c r="Y147" s="8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82"/>
      <c r="Y148" s="8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82"/>
      <c r="Y149" s="8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48"/>
      <c r="Q150" s="51"/>
      <c r="R150" s="48"/>
      <c r="S150" s="48"/>
      <c r="T150" s="24"/>
      <c r="U150" s="24"/>
      <c r="V150" s="24"/>
      <c r="W150" s="24"/>
      <c r="X150" s="82"/>
      <c r="Y150" s="8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48"/>
      <c r="Q151" s="51"/>
      <c r="R151" s="48"/>
      <c r="S151" s="48"/>
      <c r="T151" s="24"/>
      <c r="U151" s="24"/>
      <c r="V151" s="24"/>
      <c r="W151" s="24"/>
      <c r="X151" s="82"/>
      <c r="Y151" s="8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48"/>
      <c r="Q152" s="51"/>
      <c r="R152" s="48"/>
      <c r="S152" s="48"/>
      <c r="T152" s="24"/>
      <c r="U152" s="24"/>
      <c r="V152" s="24"/>
      <c r="W152" s="24"/>
      <c r="X152" s="82"/>
      <c r="Y152" s="8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48"/>
      <c r="Q153" s="51"/>
      <c r="R153" s="48"/>
      <c r="S153" s="48"/>
      <c r="T153" s="24"/>
      <c r="U153" s="24"/>
      <c r="V153" s="24"/>
      <c r="W153" s="24"/>
      <c r="X153" s="82"/>
      <c r="Y153" s="8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48"/>
      <c r="Q154" s="51"/>
      <c r="R154" s="48"/>
      <c r="S154" s="48"/>
      <c r="T154" s="24"/>
      <c r="U154" s="24"/>
      <c r="V154" s="24"/>
      <c r="W154" s="24"/>
      <c r="X154" s="82"/>
      <c r="Y154" s="8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48"/>
      <c r="Q155" s="51"/>
      <c r="R155" s="48"/>
      <c r="S155" s="48"/>
      <c r="T155" s="24"/>
      <c r="U155" s="24"/>
      <c r="V155" s="24"/>
      <c r="W155" s="24"/>
      <c r="X155" s="82"/>
      <c r="Y155" s="8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48"/>
      <c r="Q156" s="51"/>
      <c r="R156" s="48"/>
      <c r="S156" s="48"/>
      <c r="T156" s="24"/>
      <c r="U156" s="24"/>
      <c r="V156" s="24"/>
      <c r="W156" s="24"/>
      <c r="X156" s="82"/>
      <c r="Y156" s="8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48"/>
      <c r="Q157" s="51"/>
      <c r="R157" s="48"/>
      <c r="S157" s="48"/>
      <c r="T157" s="24"/>
      <c r="U157" s="24"/>
      <c r="V157" s="24"/>
      <c r="W157" s="24"/>
      <c r="X157" s="82"/>
      <c r="Y157" s="8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48"/>
      <c r="Q158" s="51"/>
      <c r="R158" s="48"/>
      <c r="S158" s="48"/>
      <c r="T158" s="24"/>
      <c r="U158" s="24"/>
      <c r="V158" s="24"/>
      <c r="W158" s="24"/>
      <c r="X158" s="82"/>
      <c r="Y158" s="8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48"/>
      <c r="Q159" s="51"/>
      <c r="R159" s="48"/>
      <c r="S159" s="48"/>
      <c r="T159" s="24"/>
      <c r="U159" s="24"/>
      <c r="V159" s="24"/>
      <c r="W159" s="24"/>
      <c r="X159" s="82"/>
      <c r="Y159" s="8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48"/>
      <c r="Q160" s="51"/>
      <c r="R160" s="48"/>
      <c r="S160" s="48"/>
      <c r="T160" s="24"/>
      <c r="U160" s="24"/>
      <c r="V160" s="24"/>
      <c r="W160" s="24"/>
      <c r="X160" s="82"/>
      <c r="Y160" s="8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48"/>
      <c r="Q161" s="51"/>
      <c r="R161" s="48"/>
      <c r="S161" s="48"/>
      <c r="T161" s="24"/>
      <c r="U161" s="24"/>
      <c r="V161" s="24"/>
      <c r="W161" s="24"/>
      <c r="X161" s="82"/>
      <c r="Y161" s="8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48"/>
      <c r="Q162" s="51"/>
      <c r="R162" s="48"/>
      <c r="S162" s="48"/>
      <c r="T162" s="24"/>
      <c r="U162" s="24"/>
      <c r="V162" s="24"/>
      <c r="W162" s="24"/>
      <c r="X162" s="82"/>
      <c r="Y162" s="8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48"/>
      <c r="Q163" s="51"/>
      <c r="R163" s="48"/>
      <c r="S163" s="48"/>
      <c r="T163" s="24"/>
      <c r="U163" s="24"/>
      <c r="V163" s="24"/>
      <c r="W163" s="24"/>
      <c r="X163" s="82"/>
      <c r="Y163" s="8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48"/>
      <c r="Q164" s="51"/>
      <c r="R164" s="48"/>
      <c r="S164" s="48"/>
      <c r="T164" s="24"/>
      <c r="U164" s="24"/>
      <c r="V164" s="24"/>
      <c r="W164" s="24"/>
      <c r="X164" s="82"/>
      <c r="Y164" s="8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48"/>
      <c r="Q165" s="51"/>
      <c r="R165" s="48"/>
      <c r="S165" s="48"/>
      <c r="T165" s="24"/>
      <c r="U165" s="24"/>
      <c r="V165" s="24"/>
      <c r="W165" s="24"/>
      <c r="X165" s="82"/>
      <c r="Y165" s="8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48"/>
      <c r="Q166" s="51"/>
      <c r="R166" s="48"/>
      <c r="S166" s="48"/>
      <c r="T166" s="24"/>
      <c r="U166" s="24"/>
      <c r="V166" s="24"/>
      <c r="W166" s="24"/>
      <c r="X166" s="82"/>
      <c r="Y166" s="8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48"/>
      <c r="Q167" s="51"/>
      <c r="R167" s="48"/>
      <c r="S167" s="48"/>
      <c r="T167" s="24"/>
      <c r="U167" s="24"/>
      <c r="V167" s="24"/>
      <c r="W167" s="24"/>
      <c r="X167" s="82"/>
      <c r="Y167" s="8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48"/>
      <c r="Q168" s="51"/>
      <c r="R168" s="48"/>
      <c r="S168" s="48"/>
      <c r="T168" s="24"/>
      <c r="U168" s="24"/>
      <c r="V168" s="24"/>
      <c r="W168" s="24"/>
      <c r="X168" s="82"/>
      <c r="Y168" s="8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48"/>
      <c r="Q169" s="51"/>
      <c r="R169" s="48"/>
      <c r="S169" s="48"/>
      <c r="T169" s="24"/>
      <c r="U169" s="24"/>
      <c r="V169" s="24"/>
      <c r="W169" s="24"/>
      <c r="X169" s="82"/>
      <c r="Y169" s="8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48"/>
      <c r="Q170" s="51"/>
      <c r="R170" s="48"/>
      <c r="S170" s="48"/>
      <c r="T170" s="24"/>
      <c r="U170" s="24"/>
      <c r="V170" s="24"/>
      <c r="W170" s="24"/>
      <c r="X170" s="82"/>
      <c r="Y170" s="8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48"/>
      <c r="Q171" s="51"/>
      <c r="R171" s="48"/>
      <c r="S171" s="48"/>
      <c r="T171" s="24"/>
      <c r="U171" s="24"/>
      <c r="V171" s="24"/>
      <c r="W171" s="24"/>
      <c r="X171" s="82"/>
      <c r="Y171" s="8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48"/>
      <c r="Q172" s="51"/>
      <c r="R172" s="48"/>
      <c r="S172" s="48"/>
      <c r="T172" s="24"/>
      <c r="U172" s="24"/>
      <c r="V172" s="24"/>
      <c r="W172" s="24"/>
      <c r="X172" s="82"/>
      <c r="Y172" s="8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48"/>
      <c r="Q173" s="51"/>
      <c r="R173" s="48"/>
      <c r="S173" s="48"/>
      <c r="T173" s="24"/>
      <c r="U173" s="24"/>
      <c r="V173" s="24"/>
      <c r="W173" s="24"/>
      <c r="X173" s="82"/>
      <c r="Y173" s="8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48"/>
      <c r="Q174" s="51"/>
      <c r="R174" s="48"/>
      <c r="S174" s="48"/>
      <c r="T174" s="24"/>
      <c r="U174" s="24"/>
      <c r="V174" s="24"/>
      <c r="W174" s="24"/>
      <c r="X174" s="82"/>
      <c r="Y174" s="8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48"/>
      <c r="Q175" s="51"/>
      <c r="R175" s="48"/>
      <c r="S175" s="48"/>
      <c r="T175" s="24"/>
      <c r="U175" s="24"/>
      <c r="V175" s="24"/>
      <c r="W175" s="24"/>
      <c r="X175" s="82"/>
      <c r="Y175" s="8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48"/>
      <c r="Q176" s="51"/>
      <c r="R176" s="48"/>
      <c r="S176" s="48"/>
      <c r="T176" s="24"/>
      <c r="U176" s="24"/>
      <c r="V176" s="24"/>
      <c r="W176" s="24"/>
      <c r="X176" s="82"/>
      <c r="Y176" s="8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48"/>
      <c r="Q177" s="51"/>
      <c r="R177" s="48"/>
      <c r="S177" s="48"/>
      <c r="T177" s="24"/>
      <c r="U177" s="24"/>
      <c r="V177" s="24"/>
      <c r="W177" s="24"/>
      <c r="X177" s="82"/>
      <c r="Y177" s="8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48"/>
      <c r="Q178" s="51"/>
      <c r="R178" s="48"/>
      <c r="S178" s="48"/>
      <c r="T178" s="24"/>
      <c r="U178" s="24"/>
      <c r="V178" s="24"/>
      <c r="W178" s="24"/>
      <c r="X178" s="82"/>
      <c r="Y178" s="8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48"/>
      <c r="Q179" s="51"/>
      <c r="R179" s="48"/>
      <c r="S179" s="48"/>
      <c r="T179" s="24"/>
      <c r="U179" s="24"/>
      <c r="V179" s="24"/>
      <c r="W179" s="24"/>
      <c r="X179" s="82"/>
      <c r="Y179" s="8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48"/>
      <c r="Q180" s="51"/>
      <c r="R180" s="48"/>
      <c r="S180" s="48"/>
      <c r="T180" s="24"/>
      <c r="U180" s="24"/>
      <c r="V180" s="24"/>
      <c r="W180" s="24"/>
      <c r="X180" s="82"/>
      <c r="Y180" s="8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48"/>
      <c r="Q181" s="51"/>
      <c r="R181" s="48"/>
      <c r="S181" s="48"/>
      <c r="T181" s="24"/>
      <c r="U181" s="24"/>
      <c r="V181" s="24"/>
      <c r="W181" s="24"/>
      <c r="X181" s="82"/>
      <c r="Y181" s="8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48"/>
      <c r="Q182" s="51"/>
      <c r="R182" s="48"/>
      <c r="S182" s="48"/>
      <c r="T182" s="24"/>
      <c r="U182" s="24"/>
      <c r="V182" s="24"/>
      <c r="W182" s="24"/>
      <c r="X182" s="82"/>
      <c r="Y182" s="8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48"/>
      <c r="Q183" s="51"/>
      <c r="R183" s="48"/>
      <c r="S183" s="48"/>
      <c r="T183" s="24"/>
      <c r="U183" s="24"/>
      <c r="V183" s="24"/>
      <c r="W183" s="24"/>
      <c r="X183" s="82"/>
      <c r="Y183" s="8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48"/>
      <c r="Q184" s="51"/>
      <c r="R184" s="48"/>
      <c r="S184" s="48"/>
      <c r="T184" s="24"/>
      <c r="U184" s="24"/>
      <c r="V184" s="24"/>
      <c r="W184" s="24"/>
      <c r="X184" s="82"/>
      <c r="Y184" s="8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24"/>
      <c r="P185" s="48"/>
      <c r="Q185" s="51"/>
      <c r="R185" s="48"/>
      <c r="S185" s="48"/>
      <c r="T185" s="24"/>
      <c r="U185" s="24"/>
      <c r="V185" s="24"/>
      <c r="W185" s="24"/>
      <c r="X185" s="82"/>
      <c r="Y185" s="8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24"/>
      <c r="P186" s="48"/>
      <c r="Q186" s="51"/>
      <c r="R186" s="48"/>
      <c r="S186" s="48"/>
      <c r="T186" s="24"/>
      <c r="U186" s="24"/>
      <c r="V186" s="24"/>
      <c r="W186" s="24"/>
      <c r="X186" s="82"/>
      <c r="Y186" s="8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24"/>
      <c r="P187" s="48"/>
      <c r="Q187" s="51"/>
      <c r="R187" s="48"/>
      <c r="S187" s="48"/>
      <c r="T187" s="24"/>
      <c r="U187" s="24"/>
      <c r="V187" s="24"/>
      <c r="W187" s="24"/>
      <c r="X187" s="82"/>
      <c r="Y187" s="8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24"/>
      <c r="P188" s="48"/>
      <c r="Q188" s="51"/>
      <c r="R188" s="48"/>
      <c r="S188" s="48"/>
      <c r="T188" s="24"/>
      <c r="U188" s="24"/>
      <c r="V188" s="24"/>
      <c r="W188" s="24"/>
      <c r="X188" s="82"/>
      <c r="Y188" s="8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24"/>
      <c r="P189" s="48"/>
      <c r="Q189" s="51"/>
      <c r="R189" s="48"/>
      <c r="S189" s="48"/>
      <c r="T189" s="24"/>
      <c r="U189" s="24"/>
      <c r="V189" s="24"/>
      <c r="W189" s="24"/>
      <c r="X189" s="82"/>
      <c r="Y189" s="8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24"/>
      <c r="P190" s="48"/>
      <c r="Q190" s="51"/>
      <c r="R190" s="48"/>
      <c r="S190" s="48"/>
      <c r="T190" s="24"/>
      <c r="U190" s="24"/>
      <c r="V190" s="24"/>
      <c r="W190" s="24"/>
      <c r="X190" s="82"/>
      <c r="Y190" s="8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24"/>
      <c r="P191" s="48"/>
      <c r="Q191" s="51"/>
      <c r="R191" s="48"/>
      <c r="S191" s="48"/>
      <c r="T191" s="24"/>
      <c r="U191" s="24"/>
      <c r="V191" s="24"/>
      <c r="W191" s="24"/>
      <c r="X191" s="82"/>
      <c r="Y191" s="8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24"/>
      <c r="P192" s="48"/>
      <c r="Q192" s="51"/>
      <c r="R192" s="48"/>
      <c r="S192" s="48"/>
      <c r="T192" s="24"/>
      <c r="U192" s="24"/>
      <c r="V192" s="24"/>
      <c r="W192" s="24"/>
      <c r="X192" s="82"/>
      <c r="Y192" s="8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24"/>
      <c r="P193" s="48"/>
      <c r="Q193" s="51"/>
      <c r="R193" s="48"/>
      <c r="S193" s="48"/>
      <c r="T193" s="24"/>
      <c r="U193" s="24"/>
      <c r="V193" s="24"/>
      <c r="W193" s="24"/>
      <c r="X193" s="82"/>
      <c r="Y193" s="8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24"/>
      <c r="P194" s="48"/>
      <c r="Q194" s="51"/>
      <c r="R194" s="48"/>
      <c r="S194" s="48"/>
      <c r="T194" s="24"/>
      <c r="U194" s="24"/>
      <c r="V194" s="24"/>
      <c r="W194" s="24"/>
      <c r="X194" s="82"/>
      <c r="Y194" s="8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57</v>
      </c>
      <c r="F1" s="102"/>
      <c r="G1" s="103"/>
      <c r="H1" s="1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6" t="s">
        <v>49</v>
      </c>
      <c r="C2" s="87"/>
      <c r="D2" s="88"/>
      <c r="E2" s="13" t="s">
        <v>13</v>
      </c>
      <c r="F2" s="14"/>
      <c r="G2" s="14"/>
      <c r="H2" s="14"/>
      <c r="I2" s="20"/>
      <c r="J2" s="15"/>
      <c r="K2" s="90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4" t="s">
        <v>60</v>
      </c>
      <c r="Y2" s="105"/>
      <c r="Z2" s="106"/>
      <c r="AA2" s="13" t="s">
        <v>13</v>
      </c>
      <c r="AB2" s="14"/>
      <c r="AC2" s="14"/>
      <c r="AD2" s="14"/>
      <c r="AE2" s="20"/>
      <c r="AF2" s="15"/>
      <c r="AG2" s="90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07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7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7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7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1997</v>
      </c>
      <c r="C4" s="31" t="s">
        <v>42</v>
      </c>
      <c r="D4" s="46" t="s">
        <v>50</v>
      </c>
      <c r="E4" s="25">
        <v>6</v>
      </c>
      <c r="F4" s="25">
        <v>0</v>
      </c>
      <c r="G4" s="25">
        <v>1</v>
      </c>
      <c r="H4" s="27">
        <v>0</v>
      </c>
      <c r="I4" s="25">
        <v>7</v>
      </c>
      <c r="J4" s="28"/>
      <c r="K4" s="29"/>
      <c r="L4" s="108"/>
      <c r="M4" s="18"/>
      <c r="N4" s="18"/>
      <c r="O4" s="18"/>
      <c r="P4" s="24"/>
      <c r="Q4" s="25"/>
      <c r="R4" s="25"/>
      <c r="S4" s="27"/>
      <c r="T4" s="25"/>
      <c r="U4" s="25"/>
      <c r="V4" s="109"/>
      <c r="W4" s="29"/>
      <c r="X4" s="25"/>
      <c r="Y4" s="25"/>
      <c r="Z4" s="46"/>
      <c r="AA4" s="25"/>
      <c r="AB4" s="25"/>
      <c r="AC4" s="25"/>
      <c r="AD4" s="25"/>
      <c r="AE4" s="25"/>
      <c r="AF4" s="57"/>
      <c r="AG4" s="1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1"/>
      <c r="D5" s="46"/>
      <c r="E5" s="25"/>
      <c r="F5" s="25"/>
      <c r="G5" s="25"/>
      <c r="H5" s="27"/>
      <c r="I5" s="25"/>
      <c r="J5" s="28"/>
      <c r="K5" s="29"/>
      <c r="L5" s="108"/>
      <c r="M5" s="18"/>
      <c r="N5" s="18"/>
      <c r="O5" s="18"/>
      <c r="P5" s="24"/>
      <c r="Q5" s="25"/>
      <c r="R5" s="25"/>
      <c r="S5" s="27"/>
      <c r="T5" s="25"/>
      <c r="U5" s="25"/>
      <c r="V5" s="109"/>
      <c r="W5" s="29"/>
      <c r="X5" s="25"/>
      <c r="Y5" s="25"/>
      <c r="Z5" s="46"/>
      <c r="AA5" s="25"/>
      <c r="AB5" s="25"/>
      <c r="AC5" s="25"/>
      <c r="AD5" s="25"/>
      <c r="AE5" s="25"/>
      <c r="AF5" s="57"/>
      <c r="AG5" s="133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1"/>
      <c r="D6" s="46"/>
      <c r="E6" s="25"/>
      <c r="F6" s="25"/>
      <c r="G6" s="25"/>
      <c r="H6" s="27"/>
      <c r="I6" s="25"/>
      <c r="J6" s="28"/>
      <c r="K6" s="29"/>
      <c r="L6" s="108"/>
      <c r="M6" s="18"/>
      <c r="N6" s="18"/>
      <c r="O6" s="18"/>
      <c r="P6" s="24"/>
      <c r="Q6" s="25"/>
      <c r="R6" s="25"/>
      <c r="S6" s="27"/>
      <c r="T6" s="25"/>
      <c r="U6" s="25"/>
      <c r="V6" s="109"/>
      <c r="W6" s="29"/>
      <c r="X6" s="25">
        <v>2003</v>
      </c>
      <c r="Y6" s="25" t="s">
        <v>40</v>
      </c>
      <c r="Z6" s="46" t="s">
        <v>48</v>
      </c>
      <c r="AA6" s="25">
        <v>11</v>
      </c>
      <c r="AB6" s="25">
        <v>0</v>
      </c>
      <c r="AC6" s="25">
        <v>5</v>
      </c>
      <c r="AD6" s="25">
        <v>4</v>
      </c>
      <c r="AE6" s="25">
        <v>22</v>
      </c>
      <c r="AF6" s="57">
        <v>0.40739999999999998</v>
      </c>
      <c r="AG6" s="133">
        <v>54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1"/>
      <c r="D7" s="46"/>
      <c r="E7" s="25"/>
      <c r="F7" s="25"/>
      <c r="G7" s="25"/>
      <c r="H7" s="27"/>
      <c r="I7" s="25"/>
      <c r="J7" s="28"/>
      <c r="K7" s="29"/>
      <c r="L7" s="108"/>
      <c r="M7" s="18"/>
      <c r="N7" s="18"/>
      <c r="O7" s="18"/>
      <c r="P7" s="24"/>
      <c r="Q7" s="25"/>
      <c r="R7" s="25"/>
      <c r="S7" s="27"/>
      <c r="T7" s="25"/>
      <c r="U7" s="25"/>
      <c r="V7" s="109"/>
      <c r="W7" s="29"/>
      <c r="X7" s="25">
        <v>2004</v>
      </c>
      <c r="Y7" s="25" t="s">
        <v>40</v>
      </c>
      <c r="Z7" s="46" t="s">
        <v>48</v>
      </c>
      <c r="AA7" s="25">
        <v>8</v>
      </c>
      <c r="AB7" s="25">
        <v>1</v>
      </c>
      <c r="AC7" s="25">
        <v>6</v>
      </c>
      <c r="AD7" s="25">
        <v>6</v>
      </c>
      <c r="AE7" s="25">
        <v>26</v>
      </c>
      <c r="AF7" s="57">
        <v>0.56520000000000004</v>
      </c>
      <c r="AG7" s="133">
        <v>46</v>
      </c>
      <c r="AH7" s="18"/>
      <c r="AI7" s="18"/>
      <c r="AJ7" s="18"/>
      <c r="AK7" s="18"/>
      <c r="AL7" s="24"/>
      <c r="AM7" s="25">
        <v>1</v>
      </c>
      <c r="AN7" s="25">
        <v>0</v>
      </c>
      <c r="AO7" s="25">
        <v>2</v>
      </c>
      <c r="AP7" s="25">
        <v>0</v>
      </c>
      <c r="AQ7" s="25">
        <v>4</v>
      </c>
      <c r="AR7" s="110">
        <v>0.5</v>
      </c>
      <c r="AS7" s="111">
        <v>8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ht="14.25" x14ac:dyDescent="0.2">
      <c r="A8" s="48"/>
      <c r="B8" s="112" t="s">
        <v>63</v>
      </c>
      <c r="C8" s="113"/>
      <c r="D8" s="114"/>
      <c r="E8" s="115">
        <f>SUM(E4:E7)</f>
        <v>6</v>
      </c>
      <c r="F8" s="115">
        <f>SUM(F4:F7)</f>
        <v>0</v>
      </c>
      <c r="G8" s="115">
        <f>SUM(G4:G7)</f>
        <v>1</v>
      </c>
      <c r="H8" s="115">
        <f>SUM(H4:H7)</f>
        <v>0</v>
      </c>
      <c r="I8" s="115">
        <f>SUM(I4:I7)</f>
        <v>7</v>
      </c>
      <c r="J8" s="116">
        <v>0</v>
      </c>
      <c r="K8" s="90">
        <f>SUM(K4:K7)</f>
        <v>0</v>
      </c>
      <c r="L8" s="22"/>
      <c r="M8" s="20"/>
      <c r="N8" s="117"/>
      <c r="O8" s="118"/>
      <c r="P8" s="24"/>
      <c r="Q8" s="115">
        <f>SUM(Q4:Q7)</f>
        <v>0</v>
      </c>
      <c r="R8" s="115">
        <f>SUM(R4:R7)</f>
        <v>0</v>
      </c>
      <c r="S8" s="115">
        <f>SUM(S4:S7)</f>
        <v>0</v>
      </c>
      <c r="T8" s="115">
        <f>SUM(T4:T7)</f>
        <v>0</v>
      </c>
      <c r="U8" s="115">
        <f>SUM(U4:U7)</f>
        <v>0</v>
      </c>
      <c r="V8" s="45">
        <v>0</v>
      </c>
      <c r="W8" s="90">
        <f>SUM(W4:W7)</f>
        <v>0</v>
      </c>
      <c r="X8" s="16" t="s">
        <v>63</v>
      </c>
      <c r="Y8" s="17"/>
      <c r="Z8" s="15"/>
      <c r="AA8" s="115">
        <f>SUM(AA4:AA7)</f>
        <v>19</v>
      </c>
      <c r="AB8" s="115">
        <f>SUM(AB4:AB7)</f>
        <v>1</v>
      </c>
      <c r="AC8" s="115">
        <f>SUM(AC4:AC7)</f>
        <v>11</v>
      </c>
      <c r="AD8" s="115">
        <f>SUM(AD4:AD7)</f>
        <v>10</v>
      </c>
      <c r="AE8" s="115">
        <f>SUM(AE4:AE7)</f>
        <v>48</v>
      </c>
      <c r="AF8" s="116">
        <f>PRODUCT(AE8/AG8)</f>
        <v>0.48</v>
      </c>
      <c r="AG8" s="90">
        <f>SUM(AG4:AG7)</f>
        <v>100</v>
      </c>
      <c r="AH8" s="22"/>
      <c r="AI8" s="20"/>
      <c r="AJ8" s="117"/>
      <c r="AK8" s="118"/>
      <c r="AL8" s="24"/>
      <c r="AM8" s="115">
        <f>SUM(AM4:AM7)</f>
        <v>1</v>
      </c>
      <c r="AN8" s="115">
        <f>SUM(AN4:AN7)</f>
        <v>0</v>
      </c>
      <c r="AO8" s="115">
        <f>SUM(AO4:AO7)</f>
        <v>2</v>
      </c>
      <c r="AP8" s="115">
        <f>SUM(AP4:AP7)</f>
        <v>0</v>
      </c>
      <c r="AQ8" s="115">
        <f>SUM(AQ4:AQ7)</f>
        <v>4</v>
      </c>
      <c r="AR8" s="116">
        <f>PRODUCT(AQ8/AS8)</f>
        <v>0.5</v>
      </c>
      <c r="AS8" s="107">
        <f>SUM(AS4:AS7)</f>
        <v>8</v>
      </c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48"/>
      <c r="C9" s="48"/>
      <c r="D9" s="48"/>
      <c r="E9" s="48"/>
      <c r="F9" s="48"/>
      <c r="G9" s="48"/>
      <c r="H9" s="48"/>
      <c r="I9" s="48"/>
      <c r="J9" s="49"/>
      <c r="K9" s="29"/>
      <c r="L9" s="24"/>
      <c r="M9" s="24"/>
      <c r="N9" s="24"/>
      <c r="O9" s="24"/>
      <c r="P9" s="48"/>
      <c r="Q9" s="48"/>
      <c r="R9" s="51"/>
      <c r="S9" s="48"/>
      <c r="T9" s="48"/>
      <c r="U9" s="24"/>
      <c r="V9" s="24"/>
      <c r="W9" s="29"/>
      <c r="X9" s="48"/>
      <c r="Y9" s="48"/>
      <c r="Z9" s="48"/>
      <c r="AA9" s="48"/>
      <c r="AB9" s="48"/>
      <c r="AC9" s="48"/>
      <c r="AD9" s="48"/>
      <c r="AE9" s="48"/>
      <c r="AF9" s="49"/>
      <c r="AG9" s="29"/>
      <c r="AH9" s="24"/>
      <c r="AI9" s="24"/>
      <c r="AJ9" s="24"/>
      <c r="AK9" s="24"/>
      <c r="AL9" s="48"/>
      <c r="AM9" s="48"/>
      <c r="AN9" s="51"/>
      <c r="AO9" s="48"/>
      <c r="AP9" s="48"/>
      <c r="AQ9" s="24"/>
      <c r="AR9" s="24"/>
      <c r="AS9" s="29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119" t="s">
        <v>64</v>
      </c>
      <c r="C10" s="120"/>
      <c r="D10" s="12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65</v>
      </c>
      <c r="O10" s="18" t="s">
        <v>66</v>
      </c>
      <c r="Q10" s="51"/>
      <c r="R10" s="51" t="s">
        <v>44</v>
      </c>
      <c r="S10" s="51"/>
      <c r="T10" s="48" t="s">
        <v>67</v>
      </c>
      <c r="U10" s="24"/>
      <c r="V10" s="29"/>
      <c r="W10" s="29"/>
      <c r="X10" s="122"/>
      <c r="Y10" s="122"/>
      <c r="Z10" s="122"/>
      <c r="AA10" s="122"/>
      <c r="AB10" s="122"/>
      <c r="AC10" s="51"/>
      <c r="AD10" s="51"/>
      <c r="AE10" s="51"/>
      <c r="AF10" s="48"/>
      <c r="AG10" s="48"/>
      <c r="AH10" s="48"/>
      <c r="AI10" s="48"/>
      <c r="AJ10" s="48"/>
      <c r="AK10" s="48"/>
      <c r="AM10" s="29"/>
      <c r="AN10" s="122"/>
      <c r="AO10" s="122"/>
      <c r="AP10" s="122"/>
      <c r="AQ10" s="122"/>
      <c r="AR10" s="122"/>
      <c r="AS10" s="122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53" t="s">
        <v>12</v>
      </c>
      <c r="C11" s="12"/>
      <c r="D11" s="55"/>
      <c r="E11" s="123">
        <v>3</v>
      </c>
      <c r="F11" s="123">
        <v>0</v>
      </c>
      <c r="G11" s="123">
        <v>0</v>
      </c>
      <c r="H11" s="123">
        <v>0</v>
      </c>
      <c r="I11" s="123">
        <v>1</v>
      </c>
      <c r="J11" s="124">
        <v>1</v>
      </c>
      <c r="K11" s="48">
        <f>PRODUCT(I11/J11)</f>
        <v>1</v>
      </c>
      <c r="L11" s="125">
        <f>PRODUCT((F11+G11)/E11)</f>
        <v>0</v>
      </c>
      <c r="M11" s="125">
        <f>PRODUCT(H11/E11)</f>
        <v>0</v>
      </c>
      <c r="N11" s="125">
        <f>PRODUCT((F11+G11+H11)/E11)</f>
        <v>0</v>
      </c>
      <c r="O11" s="125">
        <f>PRODUCT(I11/E11)</f>
        <v>0.33333333333333331</v>
      </c>
      <c r="Q11" s="51"/>
      <c r="R11" s="51"/>
      <c r="S11" s="51"/>
      <c r="T11" s="48" t="s">
        <v>47</v>
      </c>
      <c r="U11" s="48"/>
      <c r="V11" s="48"/>
      <c r="W11" s="48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48"/>
      <c r="AL11" s="48"/>
      <c r="AM11" s="48"/>
      <c r="AN11" s="51"/>
      <c r="AO11" s="51"/>
      <c r="AP11" s="51"/>
      <c r="AQ11" s="51"/>
      <c r="AR11" s="51"/>
      <c r="AS11" s="5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126" t="s">
        <v>49</v>
      </c>
      <c r="C12" s="127"/>
      <c r="D12" s="128"/>
      <c r="E12" s="123">
        <f>PRODUCT(E8+Q8)</f>
        <v>6</v>
      </c>
      <c r="F12" s="123">
        <f>PRODUCT(F8+R8)</f>
        <v>0</v>
      </c>
      <c r="G12" s="123">
        <f>PRODUCT(G8+S8)</f>
        <v>1</v>
      </c>
      <c r="H12" s="123">
        <f>PRODUCT(H8+T8)</f>
        <v>0</v>
      </c>
      <c r="I12" s="123">
        <f>PRODUCT(I8+U8)</f>
        <v>7</v>
      </c>
      <c r="J12" s="124"/>
      <c r="K12" s="48">
        <f>PRODUCT(K8+W8)</f>
        <v>0</v>
      </c>
      <c r="L12" s="125">
        <f>PRODUCT((F12+G12)/E12)</f>
        <v>0.16666666666666666</v>
      </c>
      <c r="M12" s="125">
        <f>PRODUCT(H12/E12)</f>
        <v>0</v>
      </c>
      <c r="N12" s="125">
        <f>PRODUCT((F12+G12+H12)/E12)</f>
        <v>0.16666666666666666</v>
      </c>
      <c r="O12" s="125">
        <f>PRODUCT(I12/E12)</f>
        <v>1.1666666666666667</v>
      </c>
      <c r="Q12" s="51"/>
      <c r="R12" s="51"/>
      <c r="S12" s="51"/>
      <c r="T12" s="48" t="s">
        <v>46</v>
      </c>
      <c r="U12" s="48"/>
      <c r="V12" s="48"/>
      <c r="W12" s="48"/>
      <c r="X12" s="48"/>
      <c r="Y12" s="48"/>
      <c r="Z12" s="48"/>
      <c r="AA12" s="48"/>
      <c r="AB12" s="48"/>
      <c r="AC12" s="51"/>
      <c r="AD12" s="51"/>
      <c r="AE12" s="51"/>
      <c r="AF12" s="51"/>
      <c r="AG12" s="51"/>
      <c r="AH12" s="51"/>
      <c r="AI12" s="51"/>
      <c r="AJ12" s="51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39" t="s">
        <v>60</v>
      </c>
      <c r="C13" s="129"/>
      <c r="D13" s="40"/>
      <c r="E13" s="123">
        <f>PRODUCT(AA8+AM8)</f>
        <v>20</v>
      </c>
      <c r="F13" s="123">
        <f>PRODUCT(AB8+AN8)</f>
        <v>1</v>
      </c>
      <c r="G13" s="123">
        <f>PRODUCT(AC8+AO8)</f>
        <v>13</v>
      </c>
      <c r="H13" s="123">
        <f>PRODUCT(AD8+AP8)</f>
        <v>10</v>
      </c>
      <c r="I13" s="123">
        <f>PRODUCT(AE8+AQ8)</f>
        <v>52</v>
      </c>
      <c r="J13" s="124">
        <f>PRODUCT(I13/K13)</f>
        <v>0.48148148148148145</v>
      </c>
      <c r="K13" s="24">
        <f>PRODUCT(AG8+AS8)</f>
        <v>108</v>
      </c>
      <c r="L13" s="125">
        <f>PRODUCT((F13+G13)/E13)</f>
        <v>0.7</v>
      </c>
      <c r="M13" s="125">
        <f>PRODUCT(H13/E13)</f>
        <v>0.5</v>
      </c>
      <c r="N13" s="125">
        <f>PRODUCT((F13+G13+H13)/E13)</f>
        <v>1.2</v>
      </c>
      <c r="O13" s="125">
        <f>PRODUCT(I13/E13)</f>
        <v>2.6</v>
      </c>
      <c r="Q13" s="51"/>
      <c r="R13" s="51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51"/>
      <c r="AK13" s="48"/>
      <c r="AL13" s="24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130" t="s">
        <v>63</v>
      </c>
      <c r="C14" s="131"/>
      <c r="D14" s="132"/>
      <c r="E14" s="123">
        <f>SUM(E11:E13)</f>
        <v>29</v>
      </c>
      <c r="F14" s="123">
        <f t="shared" ref="F14:I14" si="0">SUM(F11:F13)</f>
        <v>1</v>
      </c>
      <c r="G14" s="123">
        <f t="shared" si="0"/>
        <v>14</v>
      </c>
      <c r="H14" s="123">
        <f t="shared" si="0"/>
        <v>10</v>
      </c>
      <c r="I14" s="123">
        <f t="shared" si="0"/>
        <v>60</v>
      </c>
      <c r="J14" s="124"/>
      <c r="K14" s="48">
        <f>SUM(K11:K13)</f>
        <v>109</v>
      </c>
      <c r="L14" s="125">
        <f>PRODUCT((F14+G14)/E14)</f>
        <v>0.51724137931034486</v>
      </c>
      <c r="M14" s="125">
        <f>PRODUCT(H14/E14)</f>
        <v>0.34482758620689657</v>
      </c>
      <c r="N14" s="125">
        <f>PRODUCT((F14+G14+H14)/E14)</f>
        <v>0.86206896551724133</v>
      </c>
      <c r="O14" s="125">
        <f>PRODUCT(I14/E14)</f>
        <v>2.0689655172413794</v>
      </c>
      <c r="Q14" s="24"/>
      <c r="R14" s="24"/>
      <c r="S14" s="24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51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24"/>
      <c r="F15" s="24"/>
      <c r="G15" s="24"/>
      <c r="H15" s="24"/>
      <c r="I15" s="24"/>
      <c r="J15" s="48"/>
      <c r="K15" s="48"/>
      <c r="L15" s="24"/>
      <c r="M15" s="24"/>
      <c r="N15" s="24"/>
      <c r="O15" s="24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51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51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51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51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51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51"/>
      <c r="AK174" s="4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51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51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51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51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51"/>
      <c r="AK179" s="24"/>
      <c r="AL179" s="24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51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51"/>
    </row>
    <row r="182" spans="12:38" x14ac:dyDescent="0.25"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51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5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5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5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5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5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5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5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5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5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2018-12-22T12:49:14Z</dcterms:modified>
</cp:coreProperties>
</file>