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O28" i="2"/>
  <c r="AS23" i="2" l="1"/>
  <c r="AQ23" i="2"/>
  <c r="AR23" i="2" s="1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I29" i="2" s="1"/>
  <c r="H23" i="2"/>
  <c r="H27" i="2" s="1"/>
  <c r="G23" i="2"/>
  <c r="G27" i="2" s="1"/>
  <c r="G29" i="2" s="1"/>
  <c r="F23" i="2"/>
  <c r="E23" i="2"/>
  <c r="E27" i="2" s="1"/>
  <c r="E29" i="2" s="1"/>
  <c r="K29" i="2" l="1"/>
  <c r="K28" i="2"/>
  <c r="V23" i="2"/>
  <c r="M27" i="2"/>
  <c r="O27" i="2"/>
  <c r="F27" i="2"/>
  <c r="F28" i="2"/>
  <c r="L28" i="2" s="1"/>
  <c r="H28" i="2"/>
  <c r="J28" i="2"/>
  <c r="H29" i="2"/>
  <c r="M29" i="2" s="1"/>
  <c r="AF23" i="2"/>
  <c r="F29" i="2" l="1"/>
  <c r="N29" i="2" s="1"/>
  <c r="N27" i="2"/>
  <c r="L27" i="2"/>
  <c r="N28" i="2"/>
  <c r="M28" i="2"/>
  <c r="L29" i="2" l="1"/>
</calcChain>
</file>

<file path=xl/sharedStrings.xml><?xml version="1.0" encoding="utf-8"?>
<sst xmlns="http://schemas.openxmlformats.org/spreadsheetml/2006/main" count="102" uniqueCount="43">
  <si>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</si>
  <si>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</si>
  <si>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</si>
  <si>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</si>
  <si>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</si>
  <si>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</si>
  <si>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</si>
  <si>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</si>
  <si>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</si>
  <si>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</si>
  <si>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</si>
  <si>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</si>
  <si>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</si>
  <si>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</si>
  <si>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</si>
  <si>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8.</t>
  </si>
  <si>
    <t>YK</t>
  </si>
  <si>
    <t>12.</t>
  </si>
  <si>
    <t>15.</t>
  </si>
  <si>
    <t>16.</t>
  </si>
  <si>
    <t>13.</t>
  </si>
  <si>
    <t xml:space="preserve">Janne Mäki-Leppilampi </t>
  </si>
  <si>
    <t>1.</t>
  </si>
  <si>
    <t>7.</t>
  </si>
  <si>
    <t>YK  2</t>
  </si>
  <si>
    <t>4.</t>
  </si>
  <si>
    <t>3.</t>
  </si>
  <si>
    <t>6.</t>
  </si>
  <si>
    <t>7.6.1976   Ylivieska</t>
  </si>
  <si>
    <t>YK = Ylivieskan Kuula  (1909),  kasvattajaseura</t>
  </si>
  <si>
    <t>Ura</t>
  </si>
  <si>
    <t>Ura = Kannuksen Ura  (1969)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</si>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</sst>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21</v>
      </c>
      <c r="C1" s="2"/>
      <c r="D1" s="3"/>
      <c r="E1" s="4"/>
      <c r="F1" s="4" t="s">
        <v>28</v>
      </c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39" t="s">
        <v>34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1993</v>
      </c>
      <c r="Y4" s="22" t="s">
        <v>14</v>
      </c>
      <c r="Z4" s="69" t="s">
        <v>30</v>
      </c>
      <c r="AA4" s="22">
        <v>4</v>
      </c>
      <c r="AB4" s="22">
        <v>0</v>
      </c>
      <c r="AC4" s="22">
        <v>2</v>
      </c>
      <c r="AD4" s="22">
        <v>1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3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1998</v>
      </c>
      <c r="C6" s="23" t="s">
        <v>15</v>
      </c>
      <c r="D6" s="43" t="s">
        <v>16</v>
      </c>
      <c r="E6" s="22">
        <v>23</v>
      </c>
      <c r="F6" s="22">
        <v>0</v>
      </c>
      <c r="G6" s="22">
        <v>4</v>
      </c>
      <c r="H6" s="34">
        <v>2</v>
      </c>
      <c r="I6" s="22">
        <v>34</v>
      </c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23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1999</v>
      </c>
      <c r="C7" s="23" t="s">
        <v>17</v>
      </c>
      <c r="D7" s="43" t="s">
        <v>16</v>
      </c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3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2000</v>
      </c>
      <c r="C8" s="23" t="s">
        <v>15</v>
      </c>
      <c r="D8" s="43" t="s">
        <v>16</v>
      </c>
      <c r="E8" s="22">
        <v>22</v>
      </c>
      <c r="F8" s="22">
        <v>0</v>
      </c>
      <c r="G8" s="22">
        <v>4</v>
      </c>
      <c r="H8" s="34">
        <v>3</v>
      </c>
      <c r="I8" s="22">
        <v>37</v>
      </c>
      <c r="J8" s="44">
        <v>0.30833333333333335</v>
      </c>
      <c r="K8" s="21">
        <v>120</v>
      </c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3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2001</v>
      </c>
      <c r="C9" s="23" t="s">
        <v>14</v>
      </c>
      <c r="D9" s="43" t="s">
        <v>16</v>
      </c>
      <c r="E9" s="22">
        <v>26</v>
      </c>
      <c r="F9" s="22">
        <v>1</v>
      </c>
      <c r="G9" s="22">
        <v>25</v>
      </c>
      <c r="H9" s="34">
        <v>4</v>
      </c>
      <c r="I9" s="22">
        <v>47</v>
      </c>
      <c r="J9" s="44">
        <v>0.38211382113821141</v>
      </c>
      <c r="K9" s="21">
        <v>123</v>
      </c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23"/>
      <c r="Z9" s="43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2002</v>
      </c>
      <c r="C10" s="23" t="s">
        <v>18</v>
      </c>
      <c r="D10" s="43" t="s">
        <v>16</v>
      </c>
      <c r="E10" s="22">
        <v>20</v>
      </c>
      <c r="F10" s="22">
        <v>1</v>
      </c>
      <c r="G10" s="22">
        <v>8</v>
      </c>
      <c r="H10" s="34">
        <v>4</v>
      </c>
      <c r="I10" s="22">
        <v>42</v>
      </c>
      <c r="J10" s="44">
        <v>0.42</v>
      </c>
      <c r="K10" s="21">
        <v>100</v>
      </c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23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4"/>
      <c r="I11" s="22"/>
      <c r="J11" s="44"/>
      <c r="K11" s="21">
        <v>0</v>
      </c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2003</v>
      </c>
      <c r="Y11" s="22" t="s">
        <v>22</v>
      </c>
      <c r="Z11" s="43" t="s">
        <v>16</v>
      </c>
      <c r="AA11" s="22">
        <v>15</v>
      </c>
      <c r="AB11" s="22">
        <v>4</v>
      </c>
      <c r="AC11" s="22">
        <v>28</v>
      </c>
      <c r="AD11" s="22">
        <v>12</v>
      </c>
      <c r="AE11" s="22">
        <v>73</v>
      </c>
      <c r="AF11" s="28">
        <v>0.64600000000000002</v>
      </c>
      <c r="AG11" s="68">
        <v>113</v>
      </c>
      <c r="AH11" s="13" t="s">
        <v>25</v>
      </c>
      <c r="AI11" s="13"/>
      <c r="AJ11" s="22" t="s">
        <v>26</v>
      </c>
      <c r="AK11" s="13"/>
      <c r="AL11" s="18"/>
      <c r="AM11" s="22">
        <v>4</v>
      </c>
      <c r="AN11" s="22">
        <v>1</v>
      </c>
      <c r="AO11" s="22">
        <v>9</v>
      </c>
      <c r="AP11" s="22">
        <v>5</v>
      </c>
      <c r="AQ11" s="22">
        <v>25</v>
      </c>
      <c r="AR11" s="47">
        <v>0.65780000000000005</v>
      </c>
      <c r="AS11" s="1">
        <v>38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2004</v>
      </c>
      <c r="C12" s="23" t="s">
        <v>19</v>
      </c>
      <c r="D12" s="43" t="s">
        <v>16</v>
      </c>
      <c r="E12" s="22">
        <v>21</v>
      </c>
      <c r="F12" s="22">
        <v>0</v>
      </c>
      <c r="G12" s="22">
        <v>1</v>
      </c>
      <c r="H12" s="34">
        <v>1</v>
      </c>
      <c r="I12" s="22">
        <v>37</v>
      </c>
      <c r="J12" s="44">
        <v>0.32456140350877194</v>
      </c>
      <c r="K12" s="21">
        <v>114</v>
      </c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22"/>
      <c r="Z12" s="43"/>
      <c r="AA12" s="22"/>
      <c r="AB12" s="22"/>
      <c r="AC12" s="22"/>
      <c r="AD12" s="22"/>
      <c r="AE12" s="22"/>
      <c r="AF12" s="28"/>
      <c r="AG12" s="6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2005</v>
      </c>
      <c r="Y13" s="22" t="s">
        <v>42</v>
      </c>
      <c r="Z13" s="43" t="s">
        <v>16</v>
      </c>
      <c r="AA13" s="22">
        <v>17</v>
      </c>
      <c r="AB13" s="22">
        <v>1</v>
      </c>
      <c r="AC13" s="22">
        <v>13</v>
      </c>
      <c r="AD13" s="22">
        <v>7</v>
      </c>
      <c r="AE13" s="22">
        <v>43</v>
      </c>
      <c r="AF13" s="28">
        <v>0.47770000000000001</v>
      </c>
      <c r="AG13" s="68">
        <v>90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2006</v>
      </c>
      <c r="C14" s="23" t="s">
        <v>20</v>
      </c>
      <c r="D14" s="43" t="s">
        <v>16</v>
      </c>
      <c r="E14" s="22">
        <v>20</v>
      </c>
      <c r="F14" s="22">
        <v>1</v>
      </c>
      <c r="G14" s="22">
        <v>6</v>
      </c>
      <c r="H14" s="34">
        <v>4</v>
      </c>
      <c r="I14" s="22">
        <v>36</v>
      </c>
      <c r="J14" s="44">
        <v>0.37894736842105264</v>
      </c>
      <c r="K14" s="21">
        <v>95</v>
      </c>
      <c r="L14" s="45"/>
      <c r="M14" s="13"/>
      <c r="N14" s="13"/>
      <c r="O14" s="13"/>
      <c r="P14" s="18"/>
      <c r="Q14" s="22">
        <v>5</v>
      </c>
      <c r="R14" s="22">
        <v>0</v>
      </c>
      <c r="S14" s="34">
        <v>1</v>
      </c>
      <c r="T14" s="22">
        <v>1</v>
      </c>
      <c r="U14" s="22">
        <v>7</v>
      </c>
      <c r="V14" s="46">
        <v>0.438</v>
      </c>
      <c r="W14" s="21">
        <v>16</v>
      </c>
      <c r="X14" s="22"/>
      <c r="Y14" s="22"/>
      <c r="Z14" s="43"/>
      <c r="AA14" s="22"/>
      <c r="AB14" s="22"/>
      <c r="AC14" s="22"/>
      <c r="AD14" s="22"/>
      <c r="AE14" s="22"/>
      <c r="AF14" s="28"/>
      <c r="AG14" s="68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22"/>
      <c r="Z15" s="43"/>
      <c r="AA15" s="22"/>
      <c r="AB15" s="22"/>
      <c r="AC15" s="22"/>
      <c r="AD15" s="22"/>
      <c r="AE15" s="22"/>
      <c r="AF15" s="28"/>
      <c r="AG15" s="6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2008</v>
      </c>
      <c r="Y16" s="22" t="s">
        <v>23</v>
      </c>
      <c r="Z16" s="43" t="s">
        <v>24</v>
      </c>
      <c r="AA16" s="22">
        <v>13</v>
      </c>
      <c r="AB16" s="22">
        <v>1</v>
      </c>
      <c r="AC16" s="22">
        <v>19</v>
      </c>
      <c r="AD16" s="22">
        <v>10</v>
      </c>
      <c r="AE16" s="22">
        <v>55</v>
      </c>
      <c r="AF16" s="28">
        <v>0.61109999999999998</v>
      </c>
      <c r="AG16" s="68">
        <v>90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2009</v>
      </c>
      <c r="Y17" s="22" t="s">
        <v>14</v>
      </c>
      <c r="Z17" s="43" t="s">
        <v>24</v>
      </c>
      <c r="AA17" s="22">
        <v>12</v>
      </c>
      <c r="AB17" s="22">
        <v>0</v>
      </c>
      <c r="AC17" s="22">
        <v>6</v>
      </c>
      <c r="AD17" s="22">
        <v>4</v>
      </c>
      <c r="AE17" s="22">
        <v>42</v>
      </c>
      <c r="AF17" s="28">
        <v>0.65620000000000001</v>
      </c>
      <c r="AG17" s="68">
        <v>64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22"/>
      <c r="Z18" s="43"/>
      <c r="AA18" s="22"/>
      <c r="AB18" s="22"/>
      <c r="AC18" s="22"/>
      <c r="AD18" s="22"/>
      <c r="AE18" s="22"/>
      <c r="AF18" s="28"/>
      <c r="AG18" s="68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2011</v>
      </c>
      <c r="Y19" s="22" t="s">
        <v>25</v>
      </c>
      <c r="Z19" s="43" t="s">
        <v>24</v>
      </c>
      <c r="AA19" s="22">
        <v>18</v>
      </c>
      <c r="AB19" s="22">
        <v>4</v>
      </c>
      <c r="AC19" s="22">
        <v>11</v>
      </c>
      <c r="AD19" s="22">
        <v>20</v>
      </c>
      <c r="AE19" s="22">
        <v>64</v>
      </c>
      <c r="AF19" s="28">
        <v>0.48480000000000001</v>
      </c>
      <c r="AG19" s="68">
        <v>132</v>
      </c>
      <c r="AH19" s="13"/>
      <c r="AI19" s="13"/>
      <c r="AJ19" s="13"/>
      <c r="AK19" s="13"/>
      <c r="AL19" s="18"/>
      <c r="AM19" s="22">
        <v>3</v>
      </c>
      <c r="AN19" s="22">
        <v>1</v>
      </c>
      <c r="AO19" s="22">
        <v>5</v>
      </c>
      <c r="AP19" s="22">
        <v>1</v>
      </c>
      <c r="AQ19" s="22">
        <v>11</v>
      </c>
      <c r="AR19" s="47">
        <v>0.5</v>
      </c>
      <c r="AS19" s="1">
        <v>22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2012</v>
      </c>
      <c r="Y20" s="22" t="s">
        <v>26</v>
      </c>
      <c r="Z20" s="43" t="s">
        <v>24</v>
      </c>
      <c r="AA20" s="22">
        <v>16</v>
      </c>
      <c r="AB20" s="22">
        <v>1</v>
      </c>
      <c r="AC20" s="22">
        <v>3</v>
      </c>
      <c r="AD20" s="22">
        <v>10</v>
      </c>
      <c r="AE20" s="22">
        <v>40</v>
      </c>
      <c r="AF20" s="28">
        <v>0.46510000000000001</v>
      </c>
      <c r="AG20" s="68">
        <v>86</v>
      </c>
      <c r="AH20" s="13"/>
      <c r="AI20" s="13"/>
      <c r="AJ20" s="13"/>
      <c r="AK20" s="13"/>
      <c r="AL20" s="18"/>
      <c r="AM20" s="22">
        <v>3</v>
      </c>
      <c r="AN20" s="22">
        <v>0</v>
      </c>
      <c r="AO20" s="22">
        <v>1</v>
      </c>
      <c r="AP20" s="22">
        <v>0</v>
      </c>
      <c r="AQ20" s="22">
        <v>11</v>
      </c>
      <c r="AR20" s="47">
        <v>0.61109999999999998</v>
      </c>
      <c r="AS20" s="1">
        <v>17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23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2013</v>
      </c>
      <c r="Y21" s="22" t="s">
        <v>27</v>
      </c>
      <c r="Z21" s="43" t="s">
        <v>24</v>
      </c>
      <c r="AA21" s="22">
        <v>9</v>
      </c>
      <c r="AB21" s="22">
        <v>1</v>
      </c>
      <c r="AC21" s="22">
        <v>6</v>
      </c>
      <c r="AD21" s="22">
        <v>7</v>
      </c>
      <c r="AE21" s="22">
        <v>29</v>
      </c>
      <c r="AF21" s="28">
        <v>0.5272</v>
      </c>
      <c r="AG21" s="68">
        <v>55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23"/>
      <c r="D22" s="43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2014</v>
      </c>
      <c r="Y22" s="22" t="s">
        <v>25</v>
      </c>
      <c r="Z22" s="43" t="s">
        <v>30</v>
      </c>
      <c r="AA22" s="22">
        <v>13</v>
      </c>
      <c r="AB22" s="22">
        <v>1</v>
      </c>
      <c r="AC22" s="22">
        <v>14</v>
      </c>
      <c r="AD22" s="22">
        <v>5</v>
      </c>
      <c r="AE22" s="22">
        <v>39</v>
      </c>
      <c r="AF22" s="28">
        <v>0.55710000000000004</v>
      </c>
      <c r="AG22" s="68">
        <v>70</v>
      </c>
      <c r="AH22" s="13"/>
      <c r="AI22" s="13"/>
      <c r="AJ22" s="13"/>
      <c r="AK22" s="13"/>
      <c r="AL22" s="18"/>
      <c r="AM22" s="22">
        <v>2</v>
      </c>
      <c r="AN22" s="22">
        <v>0</v>
      </c>
      <c r="AO22" s="22">
        <v>5</v>
      </c>
      <c r="AP22" s="22">
        <v>0</v>
      </c>
      <c r="AQ22" s="22">
        <v>6</v>
      </c>
      <c r="AR22" s="47">
        <v>0.42849999999999999</v>
      </c>
      <c r="AS22" s="1">
        <v>14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35" t="s">
        <v>37</v>
      </c>
      <c r="C23" s="48"/>
      <c r="D23" s="49"/>
      <c r="E23" s="50">
        <f>SUM(E4:E22)</f>
        <v>132</v>
      </c>
      <c r="F23" s="50">
        <f>SUM(F4:F22)</f>
        <v>3</v>
      </c>
      <c r="G23" s="50">
        <f>SUM(G4:G22)</f>
        <v>48</v>
      </c>
      <c r="H23" s="50">
        <f>SUM(H4:H22)</f>
        <v>18</v>
      </c>
      <c r="I23" s="50">
        <f>SUM(I4:I22)</f>
        <v>233</v>
      </c>
      <c r="J23" s="51">
        <v>0</v>
      </c>
      <c r="K23" s="38">
        <f>SUM(K4:K22)</f>
        <v>552</v>
      </c>
      <c r="L23" s="17"/>
      <c r="M23" s="15"/>
      <c r="N23" s="52"/>
      <c r="O23" s="53"/>
      <c r="P23" s="18"/>
      <c r="Q23" s="50">
        <f>SUM(Q4:Q22)</f>
        <v>5</v>
      </c>
      <c r="R23" s="50">
        <f>SUM(R4:R22)</f>
        <v>0</v>
      </c>
      <c r="S23" s="50">
        <f>SUM(S4:S22)</f>
        <v>1</v>
      </c>
      <c r="T23" s="50">
        <f>SUM(T4:T22)</f>
        <v>1</v>
      </c>
      <c r="U23" s="50">
        <f>SUM(U4:U22)</f>
        <v>7</v>
      </c>
      <c r="V23" s="51">
        <f>PRODUCT(U23/W23)</f>
        <v>0.4375</v>
      </c>
      <c r="W23" s="38">
        <f>SUM(W4:W22)</f>
        <v>16</v>
      </c>
      <c r="X23" s="11" t="s">
        <v>37</v>
      </c>
      <c r="Y23" s="12"/>
      <c r="Z23" s="10"/>
      <c r="AA23" s="50">
        <f>SUM(AA4:AA22)</f>
        <v>117</v>
      </c>
      <c r="AB23" s="50">
        <f>SUM(AB4:AB22)</f>
        <v>13</v>
      </c>
      <c r="AC23" s="50">
        <f>SUM(AC4:AC22)</f>
        <v>102</v>
      </c>
      <c r="AD23" s="50">
        <f>SUM(AD4:AD22)</f>
        <v>76</v>
      </c>
      <c r="AE23" s="50">
        <f>SUM(AE4:AE22)</f>
        <v>385</v>
      </c>
      <c r="AF23" s="51">
        <f>PRODUCT(AE23/AG23)</f>
        <v>0.55000000000000004</v>
      </c>
      <c r="AG23" s="38">
        <f>SUM(AG4:AG22)</f>
        <v>700</v>
      </c>
      <c r="AH23" s="17"/>
      <c r="AI23" s="15"/>
      <c r="AJ23" s="52"/>
      <c r="AK23" s="53"/>
      <c r="AL23" s="18"/>
      <c r="AM23" s="50">
        <f>SUM(AM4:AM22)</f>
        <v>12</v>
      </c>
      <c r="AN23" s="50">
        <f>SUM(AN4:AN22)</f>
        <v>2</v>
      </c>
      <c r="AO23" s="50">
        <f>SUM(AO4:AO22)</f>
        <v>20</v>
      </c>
      <c r="AP23" s="50">
        <f>SUM(AP4:AP22)</f>
        <v>6</v>
      </c>
      <c r="AQ23" s="50">
        <f>SUM(AQ4:AQ22)</f>
        <v>53</v>
      </c>
      <c r="AR23" s="51">
        <f>PRODUCT(AQ23/AS23)</f>
        <v>0.58241758241758246</v>
      </c>
      <c r="AS23" s="42">
        <f>SUM(AS4:AS22)</f>
        <v>91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54"/>
      <c r="K24" s="21"/>
      <c r="L24" s="18"/>
      <c r="M24" s="18"/>
      <c r="N24" s="18"/>
      <c r="O24" s="18"/>
      <c r="P24" s="24"/>
      <c r="Q24" s="24"/>
      <c r="R24" s="25"/>
      <c r="S24" s="24"/>
      <c r="T24" s="24"/>
      <c r="U24" s="18"/>
      <c r="V24" s="18"/>
      <c r="W24" s="21"/>
      <c r="X24" s="24"/>
      <c r="Y24" s="24"/>
      <c r="Z24" s="24"/>
      <c r="AA24" s="24"/>
      <c r="AB24" s="24"/>
      <c r="AC24" s="24"/>
      <c r="AD24" s="24"/>
      <c r="AE24" s="24"/>
      <c r="AF24" s="54"/>
      <c r="AG24" s="21"/>
      <c r="AH24" s="18"/>
      <c r="AI24" s="18"/>
      <c r="AJ24" s="18"/>
      <c r="AK24" s="18"/>
      <c r="AL24" s="24"/>
      <c r="AM24" s="24"/>
      <c r="AN24" s="25"/>
      <c r="AO24" s="24"/>
      <c r="AP24" s="24"/>
      <c r="AQ24" s="18"/>
      <c r="AR24" s="18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5" t="s">
        <v>38</v>
      </c>
      <c r="C25" s="56"/>
      <c r="D25" s="57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39</v>
      </c>
      <c r="O25" s="13" t="s">
        <v>40</v>
      </c>
      <c r="Q25" s="25"/>
      <c r="R25" s="25" t="s">
        <v>12</v>
      </c>
      <c r="S25" s="25"/>
      <c r="T25" s="24" t="s">
        <v>29</v>
      </c>
      <c r="U25" s="18"/>
      <c r="V25" s="21"/>
      <c r="W25" s="21"/>
      <c r="X25" s="58"/>
      <c r="Y25" s="58"/>
      <c r="Z25" s="58"/>
      <c r="AA25" s="58"/>
      <c r="AB25" s="58"/>
      <c r="AC25" s="25"/>
      <c r="AD25" s="25"/>
      <c r="AE25" s="25"/>
      <c r="AF25" s="24"/>
      <c r="AG25" s="24"/>
      <c r="AH25" s="24"/>
      <c r="AI25" s="24"/>
      <c r="AJ25" s="24"/>
      <c r="AK25" s="24"/>
      <c r="AM25" s="21"/>
      <c r="AN25" s="58"/>
      <c r="AO25" s="58"/>
      <c r="AP25" s="58"/>
      <c r="AQ25" s="58"/>
      <c r="AR25" s="58"/>
      <c r="AS25" s="58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6" t="s">
        <v>41</v>
      </c>
      <c r="C26" s="7"/>
      <c r="D26" s="27"/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60">
        <v>0</v>
      </c>
      <c r="K26" s="24">
        <v>0</v>
      </c>
      <c r="L26" s="61">
        <v>0</v>
      </c>
      <c r="M26" s="61">
        <v>0</v>
      </c>
      <c r="N26" s="61">
        <v>0</v>
      </c>
      <c r="O26" s="61">
        <v>0</v>
      </c>
      <c r="Q26" s="25"/>
      <c r="R26" s="25"/>
      <c r="S26" s="25"/>
      <c r="T26" s="24" t="s">
        <v>31</v>
      </c>
      <c r="U26" s="24"/>
      <c r="V26" s="24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5"/>
      <c r="AO26" s="25"/>
      <c r="AP26" s="25"/>
      <c r="AQ26" s="25"/>
      <c r="AR26" s="25"/>
      <c r="AS26" s="25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2" t="s">
        <v>13</v>
      </c>
      <c r="C27" s="63"/>
      <c r="D27" s="64"/>
      <c r="E27" s="59">
        <f>PRODUCT(E23+Q23)</f>
        <v>137</v>
      </c>
      <c r="F27" s="59">
        <f>PRODUCT(F23+R23)</f>
        <v>3</v>
      </c>
      <c r="G27" s="59">
        <f>PRODUCT(G23+S23)</f>
        <v>49</v>
      </c>
      <c r="H27" s="59">
        <f>PRODUCT(H23+T23)</f>
        <v>19</v>
      </c>
      <c r="I27" s="59">
        <f>PRODUCT(I23+U23)</f>
        <v>240</v>
      </c>
      <c r="J27" s="60"/>
      <c r="K27" s="24">
        <f>PRODUCT(K23+W23)</f>
        <v>568</v>
      </c>
      <c r="L27" s="61">
        <f>PRODUCT((F27+G27)/E27)</f>
        <v>0.37956204379562042</v>
      </c>
      <c r="M27" s="61">
        <f>PRODUCT(H27/E27)</f>
        <v>0.13868613138686131</v>
      </c>
      <c r="N27" s="61">
        <f>PRODUCT((F27+G27+H27)/E27)</f>
        <v>0.51824817518248179</v>
      </c>
      <c r="O27" s="61">
        <f>PRODUCT(I27/E27)</f>
        <v>1.7518248175182483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0" t="s">
        <v>34</v>
      </c>
      <c r="C28" s="19"/>
      <c r="D28" s="29"/>
      <c r="E28" s="59">
        <f>PRODUCT(AA23+AM23)</f>
        <v>129</v>
      </c>
      <c r="F28" s="59">
        <f>PRODUCT(AB23+AN23)</f>
        <v>15</v>
      </c>
      <c r="G28" s="59">
        <f>PRODUCT(AC23+AO23)</f>
        <v>122</v>
      </c>
      <c r="H28" s="59">
        <f>PRODUCT(AD23+AP23)</f>
        <v>82</v>
      </c>
      <c r="I28" s="59">
        <f>PRODUCT(AE23+AQ23)</f>
        <v>438</v>
      </c>
      <c r="J28" s="60">
        <f>PRODUCT(I28/K28)</f>
        <v>0.55372945638432369</v>
      </c>
      <c r="K28" s="18">
        <f>PRODUCT(AG23+AS23)</f>
        <v>791</v>
      </c>
      <c r="L28" s="61">
        <f>PRODUCT((F28+G28)/E28)</f>
        <v>1.0620155038759691</v>
      </c>
      <c r="M28" s="61">
        <f>PRODUCT(H28/E28)</f>
        <v>0.63565891472868219</v>
      </c>
      <c r="N28" s="61">
        <f>PRODUCT((F28+G28+H28)/E28)</f>
        <v>1.6976744186046511</v>
      </c>
      <c r="O28" s="61">
        <f>PRODUCT(I28/125)</f>
        <v>3.504</v>
      </c>
      <c r="Q28" s="25"/>
      <c r="R28" s="25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18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5" t="s">
        <v>37</v>
      </c>
      <c r="C29" s="66"/>
      <c r="D29" s="67"/>
      <c r="E29" s="59">
        <f>SUM(E26:E28)</f>
        <v>266</v>
      </c>
      <c r="F29" s="59">
        <f t="shared" ref="F29:I29" si="0">SUM(F26:F28)</f>
        <v>18</v>
      </c>
      <c r="G29" s="59">
        <f t="shared" si="0"/>
        <v>171</v>
      </c>
      <c r="H29" s="59">
        <f t="shared" si="0"/>
        <v>101</v>
      </c>
      <c r="I29" s="59">
        <f t="shared" si="0"/>
        <v>678</v>
      </c>
      <c r="J29" s="60"/>
      <c r="K29" s="24">
        <f>SUM(K26:K28)</f>
        <v>1359</v>
      </c>
      <c r="L29" s="61">
        <f>PRODUCT((F29+G29)/E29)</f>
        <v>0.71052631578947367</v>
      </c>
      <c r="M29" s="61">
        <f>PRODUCT(H29/E29)</f>
        <v>0.37969924812030076</v>
      </c>
      <c r="N29" s="61">
        <f>PRODUCT((F29+G29+H29)/E29)</f>
        <v>1.0902255639097744</v>
      </c>
      <c r="O29" s="61">
        <f>PRODUCT(I29/262)</f>
        <v>2.5877862595419847</v>
      </c>
      <c r="Q29" s="18"/>
      <c r="R29" s="18"/>
      <c r="S29" s="18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18"/>
      <c r="F30" s="18"/>
      <c r="G30" s="18"/>
      <c r="H30" s="18"/>
      <c r="I30" s="18"/>
      <c r="J30" s="24"/>
      <c r="K30" s="24"/>
      <c r="L30" s="18"/>
      <c r="M30" s="18"/>
      <c r="N30" s="18"/>
      <c r="O30" s="18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8"/>
      <c r="AL194" s="18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2018-12-22T12:31:12Z</dcterms:modified>
</cp:coreProperties>
</file>