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3" i="2" l="1"/>
  <c r="O23" i="2"/>
  <c r="N23" i="2"/>
  <c r="M23" i="2"/>
  <c r="L23" i="2"/>
  <c r="J19" i="2"/>
  <c r="K25" i="2"/>
  <c r="AS19" i="2"/>
  <c r="AQ19" i="2"/>
  <c r="AR19" i="2" s="1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H19" i="2"/>
  <c r="H23" i="2" s="1"/>
  <c r="G19" i="2"/>
  <c r="G23" i="2" s="1"/>
  <c r="F19" i="2"/>
  <c r="F23" i="2" s="1"/>
  <c r="E19" i="2"/>
  <c r="E23" i="2" s="1"/>
  <c r="E25" i="2" s="1"/>
  <c r="K24" i="2" l="1"/>
  <c r="J24" i="2" s="1"/>
  <c r="H24" i="2"/>
  <c r="F24" i="2"/>
  <c r="F25" i="2" s="1"/>
  <c r="L25" i="2" s="1"/>
  <c r="G25" i="2"/>
  <c r="J25" i="2"/>
  <c r="O25" i="2"/>
  <c r="O24" i="2"/>
  <c r="M24" i="2"/>
  <c r="H25" i="2"/>
  <c r="M25" i="2" s="1"/>
  <c r="AF19" i="2"/>
  <c r="N24" i="2" l="1"/>
  <c r="N25" i="2"/>
  <c r="L24" i="2"/>
</calcChain>
</file>

<file path=xl/sharedStrings.xml><?xml version="1.0" encoding="utf-8"?>
<sst xmlns="http://schemas.openxmlformats.org/spreadsheetml/2006/main" count="106" uniqueCount="44">
  <si>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</si>
  <si>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</si>
  <si>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</si>
  <si>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</si>
  <si>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</si>
  <si>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</si>
  <si>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</si>
  <si>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</si>
  <si>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</si>
  <si>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</si>
  <si>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</si>
  <si>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</si>
  <si>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</si>
  <si>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</si>
  <si>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PuMu = Puna-Mustat, Helsinki  (1941)</t>
  </si>
  <si>
    <t>Manse PP</t>
  </si>
  <si>
    <t>15.</t>
  </si>
  <si>
    <t>PuMu</t>
  </si>
  <si>
    <t>12.</t>
  </si>
  <si>
    <t>8.</t>
  </si>
  <si>
    <t>Juha Muukkonen</t>
  </si>
  <si>
    <t>25.9.1978</t>
  </si>
  <si>
    <t>SaarU = Saaren Urheiljat  (1950),  kasvattajaseura</t>
  </si>
  <si>
    <t>Manse PP = Manse PP, Tampere  (2005)</t>
  </si>
  <si>
    <t>5.</t>
  </si>
  <si>
    <t>10.</t>
  </si>
  <si>
    <t>3.</t>
  </si>
  <si>
    <t>1.</t>
  </si>
  <si>
    <t>2.</t>
  </si>
  <si>
    <t>4.</t>
  </si>
  <si>
    <t>SaarU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</si>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</sst>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4" borderId="1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0.855468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855468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20</v>
      </c>
      <c r="C1" s="2"/>
      <c r="D1" s="3"/>
      <c r="E1" s="4" t="s">
        <v>21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9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40" t="s">
        <v>34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35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4"/>
      <c r="E4" s="22"/>
      <c r="F4" s="22"/>
      <c r="G4" s="22"/>
      <c r="H4" s="36"/>
      <c r="I4" s="22"/>
      <c r="J4" s="45"/>
      <c r="K4" s="21"/>
      <c r="L4" s="46"/>
      <c r="M4" s="13"/>
      <c r="N4" s="13"/>
      <c r="O4" s="13"/>
      <c r="P4" s="18"/>
      <c r="Q4" s="22"/>
      <c r="R4" s="22"/>
      <c r="S4" s="36"/>
      <c r="T4" s="22"/>
      <c r="U4" s="22"/>
      <c r="V4" s="47"/>
      <c r="W4" s="21"/>
      <c r="X4" s="22">
        <v>1995</v>
      </c>
      <c r="Y4" s="23" t="s">
        <v>29</v>
      </c>
      <c r="Z4" s="44" t="s">
        <v>30</v>
      </c>
      <c r="AA4" s="22"/>
      <c r="AB4" s="22"/>
      <c r="AC4" s="22"/>
      <c r="AD4" s="36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4"/>
      <c r="E5" s="22"/>
      <c r="F5" s="22"/>
      <c r="G5" s="22"/>
      <c r="H5" s="36"/>
      <c r="I5" s="22"/>
      <c r="J5" s="45"/>
      <c r="K5" s="21"/>
      <c r="L5" s="46"/>
      <c r="M5" s="13"/>
      <c r="N5" s="13"/>
      <c r="O5" s="13"/>
      <c r="P5" s="18"/>
      <c r="Q5" s="22"/>
      <c r="R5" s="22"/>
      <c r="S5" s="36"/>
      <c r="T5" s="22"/>
      <c r="U5" s="22"/>
      <c r="V5" s="47"/>
      <c r="W5" s="21"/>
      <c r="X5" s="22">
        <v>1996</v>
      </c>
      <c r="Y5" s="23" t="s">
        <v>29</v>
      </c>
      <c r="Z5" s="44" t="s">
        <v>30</v>
      </c>
      <c r="AA5" s="22"/>
      <c r="AB5" s="22"/>
      <c r="AC5" s="22"/>
      <c r="AD5" s="36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4"/>
      <c r="E6" s="22"/>
      <c r="F6" s="22"/>
      <c r="G6" s="22"/>
      <c r="H6" s="36"/>
      <c r="I6" s="22"/>
      <c r="J6" s="45"/>
      <c r="K6" s="21"/>
      <c r="L6" s="46"/>
      <c r="M6" s="13"/>
      <c r="N6" s="13"/>
      <c r="O6" s="13"/>
      <c r="P6" s="18"/>
      <c r="Q6" s="22"/>
      <c r="R6" s="22"/>
      <c r="S6" s="36"/>
      <c r="T6" s="22"/>
      <c r="U6" s="22"/>
      <c r="V6" s="47"/>
      <c r="W6" s="21"/>
      <c r="X6" s="22">
        <v>1997</v>
      </c>
      <c r="Y6" s="23" t="s">
        <v>29</v>
      </c>
      <c r="Z6" s="44" t="s">
        <v>30</v>
      </c>
      <c r="AA6" s="22"/>
      <c r="AB6" s="69" t="s">
        <v>31</v>
      </c>
      <c r="AC6" s="22"/>
      <c r="AD6" s="36"/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4"/>
      <c r="E7" s="22"/>
      <c r="F7" s="22"/>
      <c r="G7" s="22"/>
      <c r="H7" s="36"/>
      <c r="I7" s="22"/>
      <c r="J7" s="45"/>
      <c r="K7" s="21"/>
      <c r="L7" s="46"/>
      <c r="M7" s="13"/>
      <c r="N7" s="13"/>
      <c r="O7" s="13"/>
      <c r="P7" s="18"/>
      <c r="Q7" s="22"/>
      <c r="R7" s="22"/>
      <c r="S7" s="36"/>
      <c r="T7" s="22"/>
      <c r="U7" s="22"/>
      <c r="V7" s="47"/>
      <c r="W7" s="21"/>
      <c r="X7" s="22">
        <v>1998</v>
      </c>
      <c r="Y7" s="23" t="s">
        <v>29</v>
      </c>
      <c r="Z7" s="44" t="s">
        <v>30</v>
      </c>
      <c r="AA7" s="22"/>
      <c r="AB7" s="69" t="s">
        <v>31</v>
      </c>
      <c r="AC7" s="22"/>
      <c r="AD7" s="36"/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4"/>
      <c r="E8" s="22"/>
      <c r="F8" s="22"/>
      <c r="G8" s="22"/>
      <c r="H8" s="36"/>
      <c r="I8" s="22"/>
      <c r="J8" s="45"/>
      <c r="K8" s="21"/>
      <c r="L8" s="46"/>
      <c r="M8" s="13"/>
      <c r="N8" s="13"/>
      <c r="O8" s="13"/>
      <c r="P8" s="18"/>
      <c r="Q8" s="22"/>
      <c r="R8" s="22"/>
      <c r="S8" s="36"/>
      <c r="T8" s="22"/>
      <c r="U8" s="22"/>
      <c r="V8" s="47"/>
      <c r="W8" s="21"/>
      <c r="X8" s="22">
        <v>1999</v>
      </c>
      <c r="Y8" s="23" t="s">
        <v>26</v>
      </c>
      <c r="Z8" s="44" t="s">
        <v>30</v>
      </c>
      <c r="AA8" s="22"/>
      <c r="AB8" s="69" t="s">
        <v>31</v>
      </c>
      <c r="AC8" s="22"/>
      <c r="AD8" s="36"/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4"/>
      <c r="E9" s="22"/>
      <c r="F9" s="22"/>
      <c r="G9" s="22"/>
      <c r="H9" s="36"/>
      <c r="I9" s="22"/>
      <c r="J9" s="45"/>
      <c r="K9" s="21"/>
      <c r="L9" s="46"/>
      <c r="M9" s="13"/>
      <c r="N9" s="13"/>
      <c r="O9" s="13"/>
      <c r="P9" s="18"/>
      <c r="Q9" s="22"/>
      <c r="R9" s="22"/>
      <c r="S9" s="36"/>
      <c r="T9" s="22"/>
      <c r="U9" s="22"/>
      <c r="V9" s="47"/>
      <c r="W9" s="21"/>
      <c r="X9" s="22"/>
      <c r="Y9" s="23"/>
      <c r="Z9" s="44"/>
      <c r="AA9" s="22"/>
      <c r="AB9" s="22"/>
      <c r="AC9" s="22"/>
      <c r="AD9" s="36"/>
      <c r="AE9" s="22"/>
      <c r="AF9" s="45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4"/>
      <c r="E10" s="22"/>
      <c r="F10" s="22"/>
      <c r="G10" s="22"/>
      <c r="H10" s="36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6"/>
      <c r="T10" s="22"/>
      <c r="U10" s="22"/>
      <c r="V10" s="47"/>
      <c r="W10" s="21"/>
      <c r="X10" s="22">
        <v>2001</v>
      </c>
      <c r="Y10" s="22" t="s">
        <v>24</v>
      </c>
      <c r="Z10" s="44" t="s">
        <v>17</v>
      </c>
      <c r="AA10" s="22">
        <v>18</v>
      </c>
      <c r="AB10" s="22">
        <v>2</v>
      </c>
      <c r="AC10" s="22">
        <v>2</v>
      </c>
      <c r="AD10" s="22">
        <v>26</v>
      </c>
      <c r="AE10" s="22">
        <v>62</v>
      </c>
      <c r="AF10" s="29">
        <v>0.51659999999999995</v>
      </c>
      <c r="AG10" s="70">
        <v>120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4"/>
      <c r="E11" s="22"/>
      <c r="F11" s="22"/>
      <c r="G11" s="22"/>
      <c r="H11" s="36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6"/>
      <c r="T11" s="22"/>
      <c r="U11" s="22"/>
      <c r="V11" s="47"/>
      <c r="W11" s="21"/>
      <c r="X11" s="22">
        <v>2002</v>
      </c>
      <c r="Y11" s="22" t="s">
        <v>25</v>
      </c>
      <c r="Z11" s="44" t="s">
        <v>17</v>
      </c>
      <c r="AA11" s="22">
        <v>18</v>
      </c>
      <c r="AB11" s="22">
        <v>0</v>
      </c>
      <c r="AC11" s="22">
        <v>1</v>
      </c>
      <c r="AD11" s="22">
        <v>9</v>
      </c>
      <c r="AE11" s="22">
        <v>56</v>
      </c>
      <c r="AF11" s="29">
        <v>0.47449999999999998</v>
      </c>
      <c r="AG11" s="70">
        <v>118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4"/>
      <c r="E12" s="22"/>
      <c r="F12" s="22"/>
      <c r="G12" s="22"/>
      <c r="H12" s="36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6"/>
      <c r="T12" s="22"/>
      <c r="U12" s="22"/>
      <c r="V12" s="47"/>
      <c r="W12" s="21"/>
      <c r="X12" s="22">
        <v>2003</v>
      </c>
      <c r="Y12" s="22" t="s">
        <v>24</v>
      </c>
      <c r="Z12" s="44" t="s">
        <v>17</v>
      </c>
      <c r="AA12" s="22">
        <v>18</v>
      </c>
      <c r="AB12" s="22">
        <v>2</v>
      </c>
      <c r="AC12" s="22">
        <v>3</v>
      </c>
      <c r="AD12" s="22">
        <v>24</v>
      </c>
      <c r="AE12" s="22">
        <v>78</v>
      </c>
      <c r="AF12" s="29">
        <v>0.56110000000000004</v>
      </c>
      <c r="AG12" s="70">
        <v>139</v>
      </c>
      <c r="AH12" s="13"/>
      <c r="AI12" s="13" t="s">
        <v>25</v>
      </c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44"/>
      <c r="E13" s="22"/>
      <c r="F13" s="22"/>
      <c r="G13" s="22"/>
      <c r="H13" s="36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6"/>
      <c r="T13" s="22"/>
      <c r="U13" s="22"/>
      <c r="V13" s="47"/>
      <c r="W13" s="21"/>
      <c r="X13" s="22">
        <v>2004</v>
      </c>
      <c r="Y13" s="22" t="s">
        <v>26</v>
      </c>
      <c r="Z13" s="44" t="s">
        <v>17</v>
      </c>
      <c r="AA13" s="22">
        <v>16</v>
      </c>
      <c r="AB13" s="22">
        <v>1</v>
      </c>
      <c r="AC13" s="22">
        <v>2</v>
      </c>
      <c r="AD13" s="22">
        <v>26</v>
      </c>
      <c r="AE13" s="22">
        <v>42</v>
      </c>
      <c r="AF13" s="29">
        <v>0.53159999999999996</v>
      </c>
      <c r="AG13" s="70">
        <v>79</v>
      </c>
      <c r="AH13" s="13"/>
      <c r="AI13" s="13" t="s">
        <v>42</v>
      </c>
      <c r="AJ13" s="13"/>
      <c r="AK13" s="13"/>
      <c r="AL13" s="18"/>
      <c r="AM13" s="22">
        <v>2</v>
      </c>
      <c r="AN13" s="22">
        <v>0</v>
      </c>
      <c r="AO13" s="22">
        <v>0</v>
      </c>
      <c r="AP13" s="22">
        <v>0</v>
      </c>
      <c r="AQ13" s="22">
        <v>5</v>
      </c>
      <c r="AR13" s="48">
        <v>0.3125</v>
      </c>
      <c r="AS13" s="1">
        <v>16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44"/>
      <c r="E14" s="22"/>
      <c r="F14" s="22"/>
      <c r="G14" s="22"/>
      <c r="H14" s="36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6"/>
      <c r="T14" s="22"/>
      <c r="U14" s="22"/>
      <c r="V14" s="47"/>
      <c r="W14" s="21"/>
      <c r="X14" s="22">
        <v>2005</v>
      </c>
      <c r="Y14" s="22" t="s">
        <v>27</v>
      </c>
      <c r="Z14" s="44" t="s">
        <v>17</v>
      </c>
      <c r="AA14" s="22">
        <v>15</v>
      </c>
      <c r="AB14" s="22">
        <v>3</v>
      </c>
      <c r="AC14" s="22">
        <v>2</v>
      </c>
      <c r="AD14" s="22">
        <v>40</v>
      </c>
      <c r="AE14" s="22">
        <v>64</v>
      </c>
      <c r="AF14" s="29">
        <v>0.78039999999999998</v>
      </c>
      <c r="AG14" s="70">
        <v>82</v>
      </c>
      <c r="AH14" s="13"/>
      <c r="AI14" s="22" t="s">
        <v>28</v>
      </c>
      <c r="AJ14" s="13"/>
      <c r="AK14" s="13"/>
      <c r="AL14" s="18"/>
      <c r="AM14" s="22">
        <v>4</v>
      </c>
      <c r="AN14" s="22">
        <v>0</v>
      </c>
      <c r="AO14" s="22">
        <v>0</v>
      </c>
      <c r="AP14" s="22">
        <v>5</v>
      </c>
      <c r="AQ14" s="22">
        <v>11</v>
      </c>
      <c r="AR14" s="48">
        <v>0.57889999999999997</v>
      </c>
      <c r="AS14" s="1">
        <v>19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2">
        <v>2006</v>
      </c>
      <c r="C15" s="23" t="s">
        <v>19</v>
      </c>
      <c r="D15" s="44" t="s">
        <v>17</v>
      </c>
      <c r="E15" s="22">
        <v>19</v>
      </c>
      <c r="F15" s="22">
        <v>1</v>
      </c>
      <c r="G15" s="22">
        <v>1</v>
      </c>
      <c r="H15" s="36">
        <v>10</v>
      </c>
      <c r="I15" s="22">
        <v>43</v>
      </c>
      <c r="J15" s="45">
        <v>0.48314606741573035</v>
      </c>
      <c r="K15" s="21">
        <v>89</v>
      </c>
      <c r="L15" s="46"/>
      <c r="M15" s="13"/>
      <c r="N15" s="13"/>
      <c r="O15" s="13"/>
      <c r="P15" s="18"/>
      <c r="Q15" s="22"/>
      <c r="R15" s="22"/>
      <c r="S15" s="36"/>
      <c r="T15" s="22"/>
      <c r="U15" s="22"/>
      <c r="V15" s="47"/>
      <c r="W15" s="21"/>
      <c r="X15" s="22"/>
      <c r="Y15" s="22"/>
      <c r="Z15" s="44"/>
      <c r="AA15" s="22"/>
      <c r="AB15" s="22"/>
      <c r="AC15" s="22"/>
      <c r="AD15" s="22"/>
      <c r="AE15" s="22"/>
      <c r="AF15" s="29"/>
      <c r="AG15" s="70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8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2">
        <v>2007</v>
      </c>
      <c r="C16" s="23" t="s">
        <v>16</v>
      </c>
      <c r="D16" s="44" t="s">
        <v>17</v>
      </c>
      <c r="E16" s="22">
        <v>19</v>
      </c>
      <c r="F16" s="22">
        <v>1</v>
      </c>
      <c r="G16" s="22">
        <v>1</v>
      </c>
      <c r="H16" s="36">
        <v>7</v>
      </c>
      <c r="I16" s="22">
        <v>57</v>
      </c>
      <c r="J16" s="45">
        <v>0.5757575757575758</v>
      </c>
      <c r="K16" s="21">
        <v>99</v>
      </c>
      <c r="L16" s="46"/>
      <c r="M16" s="13"/>
      <c r="N16" s="13"/>
      <c r="O16" s="13"/>
      <c r="P16" s="18"/>
      <c r="Q16" s="22"/>
      <c r="R16" s="22"/>
      <c r="S16" s="36"/>
      <c r="T16" s="22"/>
      <c r="U16" s="22"/>
      <c r="V16" s="47"/>
      <c r="W16" s="21"/>
      <c r="X16" s="22"/>
      <c r="Y16" s="22"/>
      <c r="Z16" s="44"/>
      <c r="AA16" s="22"/>
      <c r="AB16" s="22"/>
      <c r="AC16" s="22"/>
      <c r="AD16" s="22"/>
      <c r="AE16" s="22"/>
      <c r="AF16" s="29"/>
      <c r="AG16" s="70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8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2">
        <v>2008</v>
      </c>
      <c r="C17" s="23" t="s">
        <v>18</v>
      </c>
      <c r="D17" s="44" t="s">
        <v>15</v>
      </c>
      <c r="E17" s="22">
        <v>15</v>
      </c>
      <c r="F17" s="22">
        <v>0</v>
      </c>
      <c r="G17" s="22">
        <v>2</v>
      </c>
      <c r="H17" s="36">
        <v>6</v>
      </c>
      <c r="I17" s="22">
        <v>45</v>
      </c>
      <c r="J17" s="45">
        <v>0.6428571428571429</v>
      </c>
      <c r="K17" s="21">
        <v>70</v>
      </c>
      <c r="L17" s="46"/>
      <c r="M17" s="13"/>
      <c r="N17" s="13"/>
      <c r="O17" s="13"/>
      <c r="P17" s="18"/>
      <c r="Q17" s="22"/>
      <c r="R17" s="22"/>
      <c r="S17" s="36"/>
      <c r="T17" s="22"/>
      <c r="U17" s="22"/>
      <c r="V17" s="47"/>
      <c r="W17" s="21"/>
      <c r="X17" s="22">
        <v>2008</v>
      </c>
      <c r="Y17" s="22" t="s">
        <v>28</v>
      </c>
      <c r="Z17" s="44" t="s">
        <v>17</v>
      </c>
      <c r="AA17" s="22">
        <v>9</v>
      </c>
      <c r="AB17" s="22">
        <v>2</v>
      </c>
      <c r="AC17" s="22">
        <v>0</v>
      </c>
      <c r="AD17" s="22">
        <v>25</v>
      </c>
      <c r="AE17" s="22">
        <v>43</v>
      </c>
      <c r="AF17" s="29">
        <v>0.78180000000000005</v>
      </c>
      <c r="AG17" s="70">
        <v>55</v>
      </c>
      <c r="AH17" s="13"/>
      <c r="AI17" s="13" t="s">
        <v>43</v>
      </c>
      <c r="AJ17" s="13"/>
      <c r="AK17" s="13"/>
      <c r="AL17" s="18"/>
      <c r="AM17" s="22">
        <v>5</v>
      </c>
      <c r="AN17" s="22">
        <v>0</v>
      </c>
      <c r="AO17" s="22">
        <v>0</v>
      </c>
      <c r="AP17" s="22">
        <v>6</v>
      </c>
      <c r="AQ17" s="22">
        <v>21</v>
      </c>
      <c r="AR17" s="48">
        <v>0.6</v>
      </c>
      <c r="AS17" s="1">
        <v>35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2"/>
      <c r="C18" s="23"/>
      <c r="D18" s="44"/>
      <c r="E18" s="22"/>
      <c r="F18" s="22"/>
      <c r="G18" s="22"/>
      <c r="H18" s="36"/>
      <c r="I18" s="22"/>
      <c r="J18" s="45"/>
      <c r="K18" s="21"/>
      <c r="L18" s="46"/>
      <c r="M18" s="13"/>
      <c r="N18" s="13"/>
      <c r="O18" s="13"/>
      <c r="P18" s="18"/>
      <c r="Q18" s="22"/>
      <c r="R18" s="22"/>
      <c r="S18" s="36"/>
      <c r="T18" s="22"/>
      <c r="U18" s="22"/>
      <c r="V18" s="47"/>
      <c r="W18" s="21"/>
      <c r="X18" s="22">
        <v>2009</v>
      </c>
      <c r="Y18" s="22" t="s">
        <v>27</v>
      </c>
      <c r="Z18" s="44" t="s">
        <v>17</v>
      </c>
      <c r="AA18" s="22">
        <v>10</v>
      </c>
      <c r="AB18" s="22">
        <v>1</v>
      </c>
      <c r="AC18" s="22">
        <v>5</v>
      </c>
      <c r="AD18" s="22">
        <v>21</v>
      </c>
      <c r="AE18" s="22">
        <v>43</v>
      </c>
      <c r="AF18" s="29">
        <v>0.84309999999999996</v>
      </c>
      <c r="AG18" s="70">
        <v>51</v>
      </c>
      <c r="AH18" s="13"/>
      <c r="AI18" s="13"/>
      <c r="AJ18" s="13"/>
      <c r="AK18" s="13"/>
      <c r="AL18" s="18"/>
      <c r="AM18" s="22">
        <v>7</v>
      </c>
      <c r="AN18" s="22">
        <v>1</v>
      </c>
      <c r="AO18" s="22">
        <v>0</v>
      </c>
      <c r="AP18" s="22">
        <v>4</v>
      </c>
      <c r="AQ18" s="22">
        <v>22</v>
      </c>
      <c r="AR18" s="48">
        <v>0.59450000000000003</v>
      </c>
      <c r="AS18" s="1">
        <v>37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35" t="s">
        <v>37</v>
      </c>
      <c r="C19" s="49"/>
      <c r="D19" s="50"/>
      <c r="E19" s="51">
        <f>SUM(E4:E18)</f>
        <v>53</v>
      </c>
      <c r="F19" s="51">
        <f>SUM(F4:F18)</f>
        <v>2</v>
      </c>
      <c r="G19" s="51">
        <f>SUM(G4:G18)</f>
        <v>4</v>
      </c>
      <c r="H19" s="51">
        <f>SUM(H4:H18)</f>
        <v>23</v>
      </c>
      <c r="I19" s="51">
        <f>SUM(I4:I18)</f>
        <v>145</v>
      </c>
      <c r="J19" s="52">
        <f>PRODUCT(I19/K19)</f>
        <v>0.56201550387596899</v>
      </c>
      <c r="K19" s="39">
        <f>SUM(K4:K18)</f>
        <v>258</v>
      </c>
      <c r="L19" s="17"/>
      <c r="M19" s="15"/>
      <c r="N19" s="53"/>
      <c r="O19" s="54"/>
      <c r="P19" s="18"/>
      <c r="Q19" s="51">
        <f>SUM(Q4:Q18)</f>
        <v>0</v>
      </c>
      <c r="R19" s="51">
        <f>SUM(R4:R18)</f>
        <v>0</v>
      </c>
      <c r="S19" s="51">
        <f>SUM(S4:S18)</f>
        <v>0</v>
      </c>
      <c r="T19" s="51">
        <f>SUM(T4:T18)</f>
        <v>0</v>
      </c>
      <c r="U19" s="51">
        <f>SUM(U4:U18)</f>
        <v>0</v>
      </c>
      <c r="V19" s="24">
        <v>0</v>
      </c>
      <c r="W19" s="39">
        <f>SUM(W4:W18)</f>
        <v>0</v>
      </c>
      <c r="X19" s="11" t="s">
        <v>37</v>
      </c>
      <c r="Y19" s="12"/>
      <c r="Z19" s="10"/>
      <c r="AA19" s="51">
        <f>SUM(AA4:AA18)</f>
        <v>104</v>
      </c>
      <c r="AB19" s="51">
        <f>SUM(AB4:AB18)</f>
        <v>11</v>
      </c>
      <c r="AC19" s="51">
        <f>SUM(AC4:AC18)</f>
        <v>15</v>
      </c>
      <c r="AD19" s="51">
        <f>SUM(AD4:AD18)</f>
        <v>171</v>
      </c>
      <c r="AE19" s="51">
        <f>SUM(AE4:AE18)</f>
        <v>388</v>
      </c>
      <c r="AF19" s="52">
        <f>PRODUCT(AE19/AG19)</f>
        <v>0.60248447204968947</v>
      </c>
      <c r="AG19" s="39">
        <f>SUM(AG4:AG18)</f>
        <v>644</v>
      </c>
      <c r="AH19" s="17"/>
      <c r="AI19" s="15"/>
      <c r="AJ19" s="53"/>
      <c r="AK19" s="54"/>
      <c r="AL19" s="18"/>
      <c r="AM19" s="51">
        <f>SUM(AM4:AM18)</f>
        <v>18</v>
      </c>
      <c r="AN19" s="51">
        <f>SUM(AN4:AN18)</f>
        <v>1</v>
      </c>
      <c r="AO19" s="51">
        <f>SUM(AO4:AO18)</f>
        <v>0</v>
      </c>
      <c r="AP19" s="51">
        <f>SUM(AP4:AP18)</f>
        <v>15</v>
      </c>
      <c r="AQ19" s="51">
        <f>SUM(AQ4:AQ18)</f>
        <v>59</v>
      </c>
      <c r="AR19" s="52">
        <f>PRODUCT(AQ19/AS19)</f>
        <v>0.55140186915887845</v>
      </c>
      <c r="AS19" s="43">
        <f>SUM(AS4:AS18)</f>
        <v>107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55"/>
      <c r="K20" s="21"/>
      <c r="L20" s="18"/>
      <c r="M20" s="18"/>
      <c r="N20" s="18"/>
      <c r="O20" s="18"/>
      <c r="P20" s="25"/>
      <c r="Q20" s="25"/>
      <c r="R20" s="26"/>
      <c r="S20" s="25"/>
      <c r="T20" s="25"/>
      <c r="U20" s="18"/>
      <c r="V20" s="18"/>
      <c r="W20" s="21"/>
      <c r="X20" s="25"/>
      <c r="Y20" s="25"/>
      <c r="Z20" s="25"/>
      <c r="AA20" s="25"/>
      <c r="AB20" s="25"/>
      <c r="AC20" s="25"/>
      <c r="AD20" s="25"/>
      <c r="AE20" s="25"/>
      <c r="AF20" s="55"/>
      <c r="AG20" s="21"/>
      <c r="AH20" s="18"/>
      <c r="AI20" s="18"/>
      <c r="AJ20" s="18"/>
      <c r="AK20" s="18"/>
      <c r="AL20" s="25"/>
      <c r="AM20" s="25"/>
      <c r="AN20" s="26"/>
      <c r="AO20" s="25"/>
      <c r="AP20" s="25"/>
      <c r="AQ20" s="18"/>
      <c r="AR20" s="18"/>
      <c r="AS20" s="21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56" t="s">
        <v>38</v>
      </c>
      <c r="C21" s="57"/>
      <c r="D21" s="58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39</v>
      </c>
      <c r="O21" s="13" t="s">
        <v>40</v>
      </c>
      <c r="Q21" s="26"/>
      <c r="R21" s="26" t="s">
        <v>12</v>
      </c>
      <c r="S21" s="26"/>
      <c r="T21" s="25" t="s">
        <v>22</v>
      </c>
      <c r="U21" s="18"/>
      <c r="V21" s="21"/>
      <c r="W21" s="21"/>
      <c r="X21" s="59"/>
      <c r="Y21" s="59"/>
      <c r="Z21" s="59"/>
      <c r="AA21" s="59"/>
      <c r="AB21" s="59"/>
      <c r="AC21" s="26"/>
      <c r="AD21" s="26"/>
      <c r="AE21" s="26"/>
      <c r="AF21" s="25"/>
      <c r="AG21" s="25"/>
      <c r="AH21" s="25"/>
      <c r="AI21" s="25"/>
      <c r="AJ21" s="25"/>
      <c r="AK21" s="25"/>
      <c r="AM21" s="21"/>
      <c r="AN21" s="59"/>
      <c r="AO21" s="59"/>
      <c r="AP21" s="59"/>
      <c r="AQ21" s="59"/>
      <c r="AR21" s="59"/>
      <c r="AS21" s="59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7" t="s">
        <v>41</v>
      </c>
      <c r="C22" s="7"/>
      <c r="D22" s="28"/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1">
        <v>0</v>
      </c>
      <c r="K22" s="25">
        <v>0</v>
      </c>
      <c r="L22" s="62">
        <v>0</v>
      </c>
      <c r="M22" s="62">
        <v>0</v>
      </c>
      <c r="N22" s="62">
        <v>0</v>
      </c>
      <c r="O22" s="62">
        <v>0</v>
      </c>
      <c r="Q22" s="26"/>
      <c r="R22" s="26"/>
      <c r="S22" s="26"/>
      <c r="T22" s="25" t="s">
        <v>14</v>
      </c>
      <c r="U22" s="25"/>
      <c r="V22" s="25"/>
      <c r="W22" s="25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6"/>
      <c r="AO22" s="26"/>
      <c r="AP22" s="26"/>
      <c r="AQ22" s="26"/>
      <c r="AR22" s="26"/>
      <c r="AS22" s="26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63" t="s">
        <v>13</v>
      </c>
      <c r="C23" s="64"/>
      <c r="D23" s="65"/>
      <c r="E23" s="60">
        <f>PRODUCT(E19+Q19)</f>
        <v>53</v>
      </c>
      <c r="F23" s="60">
        <f>PRODUCT(F19+R19)</f>
        <v>2</v>
      </c>
      <c r="G23" s="60">
        <f>PRODUCT(G19+S19)</f>
        <v>4</v>
      </c>
      <c r="H23" s="60">
        <f>PRODUCT(H19+T19)</f>
        <v>23</v>
      </c>
      <c r="I23" s="60">
        <f>PRODUCT(I19+U19)</f>
        <v>145</v>
      </c>
      <c r="J23" s="61">
        <f>PRODUCT(I23/K23)</f>
        <v>0.56201550387596899</v>
      </c>
      <c r="K23" s="25">
        <f>PRODUCT(K19+W19)</f>
        <v>258</v>
      </c>
      <c r="L23" s="62">
        <f>PRODUCT((F23+G23)/E23)</f>
        <v>0.11320754716981132</v>
      </c>
      <c r="M23" s="62">
        <f>PRODUCT(H23/E23)</f>
        <v>0.43396226415094341</v>
      </c>
      <c r="N23" s="62">
        <f>PRODUCT((F23+G23+H23)/E23)</f>
        <v>0.54716981132075471</v>
      </c>
      <c r="O23" s="62">
        <f>PRODUCT(I23/E23)</f>
        <v>2.7358490566037736</v>
      </c>
      <c r="Q23" s="26"/>
      <c r="R23" s="26"/>
      <c r="S23" s="26"/>
      <c r="T23" s="25" t="s">
        <v>23</v>
      </c>
      <c r="U23" s="25"/>
      <c r="V23" s="25"/>
      <c r="W23" s="25"/>
      <c r="X23" s="25"/>
      <c r="Y23" s="25"/>
      <c r="Z23" s="25"/>
      <c r="AA23" s="25"/>
      <c r="AB23" s="25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0" t="s">
        <v>34</v>
      </c>
      <c r="C24" s="19"/>
      <c r="D24" s="30"/>
      <c r="E24" s="60">
        <f>PRODUCT(AA19+AM19)</f>
        <v>122</v>
      </c>
      <c r="F24" s="60">
        <f>PRODUCT(AB19+AN19)</f>
        <v>12</v>
      </c>
      <c r="G24" s="60">
        <f>PRODUCT(AC19+AO19)</f>
        <v>15</v>
      </c>
      <c r="H24" s="60">
        <f>PRODUCT(AD19+AP19)</f>
        <v>186</v>
      </c>
      <c r="I24" s="60">
        <f>PRODUCT(AE19+AQ19)</f>
        <v>447</v>
      </c>
      <c r="J24" s="61">
        <f>PRODUCT(I24/K24)</f>
        <v>0.59520639147802934</v>
      </c>
      <c r="K24" s="18">
        <f>PRODUCT(AG19+AS19)</f>
        <v>751</v>
      </c>
      <c r="L24" s="62">
        <f>PRODUCT((F24+G24)/E24)</f>
        <v>0.22131147540983606</v>
      </c>
      <c r="M24" s="62">
        <f>PRODUCT(H24/E24)</f>
        <v>1.5245901639344261</v>
      </c>
      <c r="N24" s="62">
        <f>PRODUCT((F24+G24+H24)/E24)</f>
        <v>1.7459016393442623</v>
      </c>
      <c r="O24" s="62">
        <f>PRODUCT(I24/E24)</f>
        <v>3.6639344262295084</v>
      </c>
      <c r="Q24" s="26"/>
      <c r="R24" s="26"/>
      <c r="S24" s="25"/>
      <c r="T24" s="18"/>
      <c r="U24" s="18"/>
      <c r="V24" s="18"/>
      <c r="W24" s="25"/>
      <c r="X24" s="25"/>
      <c r="Y24" s="25"/>
      <c r="Z24" s="25"/>
      <c r="AA24" s="25"/>
      <c r="AB24" s="25"/>
      <c r="AC24" s="26"/>
      <c r="AD24" s="26"/>
      <c r="AE24" s="26"/>
      <c r="AF24" s="26"/>
      <c r="AG24" s="26"/>
      <c r="AH24" s="26"/>
      <c r="AI24" s="26"/>
      <c r="AJ24" s="26"/>
      <c r="AK24" s="25"/>
      <c r="AL24" s="18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66" t="s">
        <v>37</v>
      </c>
      <c r="C25" s="67"/>
      <c r="D25" s="68"/>
      <c r="E25" s="60">
        <f>SUM(E22:E24)</f>
        <v>175</v>
      </c>
      <c r="F25" s="60">
        <f t="shared" ref="F25:I25" si="0">SUM(F22:F24)</f>
        <v>14</v>
      </c>
      <c r="G25" s="60">
        <f t="shared" si="0"/>
        <v>19</v>
      </c>
      <c r="H25" s="60">
        <f t="shared" si="0"/>
        <v>209</v>
      </c>
      <c r="I25" s="60">
        <f t="shared" si="0"/>
        <v>592</v>
      </c>
      <c r="J25" s="61">
        <f>PRODUCT(I25/K25)</f>
        <v>0.58671952428146679</v>
      </c>
      <c r="K25" s="25">
        <f>SUM(K22:K24)</f>
        <v>1009</v>
      </c>
      <c r="L25" s="62">
        <f>PRODUCT((F25+G25)/E25)</f>
        <v>0.18857142857142858</v>
      </c>
      <c r="M25" s="62">
        <f>PRODUCT(H25/E25)</f>
        <v>1.1942857142857144</v>
      </c>
      <c r="N25" s="62">
        <f>PRODUCT((F25+G25+H25)/E25)</f>
        <v>1.3828571428571428</v>
      </c>
      <c r="O25" s="62">
        <f>PRODUCT(I25/E25)</f>
        <v>3.382857142857143</v>
      </c>
      <c r="Q25" s="18"/>
      <c r="R25" s="18"/>
      <c r="S25" s="18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18"/>
      <c r="F26" s="18"/>
      <c r="G26" s="18"/>
      <c r="H26" s="18"/>
      <c r="I26" s="18"/>
      <c r="J26" s="25"/>
      <c r="K26" s="25"/>
      <c r="L26" s="18"/>
      <c r="M26" s="18"/>
      <c r="N26" s="18"/>
      <c r="O26" s="18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6"/>
      <c r="AH59" s="26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6"/>
      <c r="AH60" s="26"/>
      <c r="AI60" s="26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6"/>
      <c r="AH61" s="26"/>
      <c r="AI61" s="26"/>
      <c r="AJ61" s="2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6"/>
      <c r="AH62" s="26"/>
      <c r="AI62" s="26"/>
      <c r="AJ62" s="26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26"/>
      <c r="AI63" s="26"/>
      <c r="AJ63" s="26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6"/>
      <c r="AH92" s="26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6"/>
      <c r="AH93" s="26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6"/>
      <c r="AH94" s="26"/>
      <c r="AI94" s="26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6"/>
      <c r="AH95" s="26"/>
      <c r="AI95" s="26"/>
      <c r="AJ95" s="26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6"/>
      <c r="AH96" s="26"/>
      <c r="AI96" s="26"/>
      <c r="AJ96" s="26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6"/>
      <c r="AH97" s="26"/>
      <c r="AI97" s="26"/>
      <c r="AJ97" s="26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6"/>
      <c r="AH98" s="26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6"/>
      <c r="AH99" s="26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6"/>
      <c r="AH100" s="26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6"/>
      <c r="AH101" s="26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6"/>
      <c r="AH102" s="26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6"/>
      <c r="AH103" s="26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6"/>
      <c r="AH104" s="26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6"/>
      <c r="AH105" s="26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6"/>
      <c r="AH106" s="26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6"/>
      <c r="AH107" s="26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6"/>
      <c r="AH108" s="26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6"/>
      <c r="AH109" s="26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6"/>
      <c r="AH110" s="26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6"/>
      <c r="AH111" s="26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6"/>
      <c r="AH112" s="26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6"/>
      <c r="AH113" s="26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6"/>
      <c r="AH114" s="26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6"/>
      <c r="AH115" s="26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6"/>
      <c r="AH116" s="26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6"/>
      <c r="AH117" s="26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6"/>
      <c r="AH118" s="26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6"/>
      <c r="AH119" s="26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6"/>
      <c r="AH120" s="26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6"/>
      <c r="AH122" s="26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6"/>
      <c r="AH125" s="26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6"/>
      <c r="AH126" s="26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6"/>
      <c r="AH127" s="26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6"/>
      <c r="AH128" s="26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6"/>
      <c r="AH129" s="26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6"/>
      <c r="AH130" s="26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6"/>
      <c r="AH131" s="26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6"/>
      <c r="AH132" s="26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6"/>
      <c r="AH133" s="26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6"/>
      <c r="AH135" s="26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6"/>
      <c r="AH136" s="26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6"/>
      <c r="AH137" s="26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6"/>
      <c r="AH138" s="26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6"/>
      <c r="AH139" s="26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6"/>
      <c r="AH140" s="26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6"/>
      <c r="AH141" s="26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6"/>
      <c r="AH142" s="26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6"/>
      <c r="AH143" s="26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6"/>
      <c r="AH144" s="26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6"/>
      <c r="AH145" s="26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6"/>
      <c r="AH146" s="26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6"/>
      <c r="AH147" s="26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6"/>
      <c r="AH148" s="26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6"/>
      <c r="AH149" s="26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6"/>
      <c r="AH150" s="26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6"/>
      <c r="AH151" s="26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6"/>
      <c r="AH152" s="26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6"/>
      <c r="AH153" s="26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6"/>
      <c r="AH154" s="26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6"/>
      <c r="AH155" s="26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6"/>
      <c r="AH156" s="26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6"/>
      <c r="AH157" s="26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6"/>
      <c r="AH158" s="26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6"/>
      <c r="AH159" s="26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6"/>
      <c r="AH160" s="26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6"/>
      <c r="AH161" s="26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6"/>
      <c r="AH162" s="26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6"/>
      <c r="AH163" s="26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6"/>
      <c r="AH164" s="26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6"/>
      <c r="AH165" s="26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6"/>
      <c r="AH166" s="26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6"/>
      <c r="AH167" s="26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6"/>
      <c r="AH168" s="26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6"/>
      <c r="AH169" s="26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6"/>
      <c r="AH170" s="26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6"/>
      <c r="AH171" s="26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6"/>
      <c r="AH172" s="26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6"/>
      <c r="AH173" s="26"/>
      <c r="AI173" s="26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6"/>
      <c r="AH174" s="26"/>
      <c r="AI174" s="26"/>
      <c r="AJ174" s="26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6"/>
      <c r="AH175" s="26"/>
      <c r="AI175" s="26"/>
      <c r="AJ175" s="26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6"/>
      <c r="AH176" s="26"/>
      <c r="AI176" s="26"/>
      <c r="AJ176" s="26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6"/>
      <c r="AH177" s="26"/>
      <c r="AI177" s="26"/>
      <c r="AJ177" s="26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6"/>
      <c r="AH178" s="26"/>
      <c r="AI178" s="26"/>
      <c r="AJ178" s="26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6"/>
      <c r="AH179" s="26"/>
      <c r="AI179" s="26"/>
      <c r="AJ179" s="26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6"/>
      <c r="AH180" s="26"/>
      <c r="AI180" s="26"/>
      <c r="AJ180" s="26"/>
      <c r="AK180" s="25"/>
      <c r="AL180" s="18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6"/>
      <c r="AH181" s="26"/>
      <c r="AI181" s="26"/>
      <c r="AJ181" s="26"/>
      <c r="AK181" s="25"/>
      <c r="AL181" s="18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6"/>
      <c r="AJ182" s="26"/>
      <c r="AK182" s="25"/>
      <c r="AL182" s="18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6"/>
      <c r="AH183" s="26"/>
      <c r="AI183" s="26"/>
      <c r="AJ183" s="26"/>
      <c r="AK183" s="25"/>
      <c r="AL183" s="18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6"/>
      <c r="AH184" s="26"/>
      <c r="AI184" s="26"/>
      <c r="AJ184" s="26"/>
      <c r="AK184" s="25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6"/>
      <c r="AH185" s="26"/>
      <c r="AI185" s="26"/>
      <c r="AJ185" s="26"/>
      <c r="AK185" s="25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6"/>
      <c r="AH186" s="26"/>
      <c r="AI186" s="26"/>
      <c r="AJ186" s="26"/>
      <c r="AK186" s="25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6"/>
      <c r="AH187" s="26"/>
      <c r="AI187" s="26"/>
      <c r="AJ187" s="26"/>
      <c r="AK187" s="25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6"/>
      <c r="AH188" s="26"/>
      <c r="AI188" s="26"/>
      <c r="AJ188" s="26"/>
      <c r="AK188" s="25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6"/>
      <c r="AH189" s="26"/>
      <c r="AI189" s="26"/>
      <c r="AJ189" s="26"/>
      <c r="AK189" s="25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6"/>
      <c r="AH190" s="26"/>
      <c r="AI190" s="26"/>
      <c r="AJ190" s="26"/>
      <c r="AK190" s="18"/>
      <c r="AL190" s="18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6"/>
      <c r="AH191" s="26"/>
      <c r="AI191" s="26"/>
      <c r="AJ191" s="26"/>
    </row>
    <row r="192" spans="1:57" x14ac:dyDescent="0.25"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6"/>
      <c r="AH192" s="26"/>
      <c r="AI192" s="26"/>
      <c r="AJ192" s="26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6"/>
      <c r="AH193" s="26"/>
      <c r="AI193" s="26"/>
      <c r="AJ193" s="26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ht="14.25" x14ac:dyDescent="0.2">
      <c r="L220"/>
      <c r="M220"/>
      <c r="N220"/>
      <c r="O220"/>
      <c r="P220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ht="14.25" x14ac:dyDescent="0.2">
      <c r="L222"/>
      <c r="M222"/>
      <c r="N222"/>
      <c r="O222"/>
      <c r="P222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2018-11-20T13:22:01Z</dcterms:modified>
</cp:coreProperties>
</file>