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6" i="5" l="1"/>
  <c r="AG6" i="5"/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H9" i="5"/>
  <c r="H13" i="5" s="1"/>
  <c r="M13" i="5" s="1"/>
  <c r="G9" i="5"/>
  <c r="G13" i="5" s="1"/>
  <c r="G15" i="5" s="1"/>
  <c r="F9" i="5"/>
  <c r="F13" i="5" s="1"/>
  <c r="E9" i="5"/>
  <c r="E13" i="5" s="1"/>
  <c r="E15" i="5" s="1"/>
  <c r="I13" i="5" l="1"/>
  <c r="I15" i="5" s="1"/>
  <c r="J9" i="5"/>
  <c r="V9" i="5"/>
  <c r="N13" i="5"/>
  <c r="L13" i="5"/>
  <c r="J13" i="5"/>
  <c r="AR9" i="5"/>
  <c r="K14" i="5"/>
  <c r="K15" i="5" s="1"/>
  <c r="F14" i="5"/>
  <c r="F15" i="5" s="1"/>
  <c r="H14" i="5"/>
  <c r="M14" i="5" s="1"/>
  <c r="L14" i="5"/>
  <c r="O14" i="5"/>
  <c r="AF9" i="5"/>
  <c r="O15" i="5" l="1"/>
  <c r="J15" i="5"/>
  <c r="O13" i="5"/>
  <c r="J14" i="5"/>
  <c r="H15" i="5"/>
  <c r="M15" i="5" s="1"/>
  <c r="N14" i="5"/>
  <c r="N15" i="5"/>
  <c r="L15" i="5"/>
</calcChain>
</file>

<file path=xl/sharedStrings.xml><?xml version="1.0" encoding="utf-8"?>
<sst xmlns="http://schemas.openxmlformats.org/spreadsheetml/2006/main" count="83" uniqueCount="38">
  <si>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</si>
  <si>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</si>
  <si>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</si>
  <si>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</si>
  <si>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</si>
  <si>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</si>
  <si>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</si>
  <si>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</si>
  <si>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</si>
  <si>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</si>
  <si>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</si>
  <si>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</si>
  <si>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</si>
  <si>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</si>
  <si>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</si>
  <si>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</si>
  <si>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</si>
  <si>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</si>
  <si>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</si>
  <si>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</si>
  <si>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</si>
  <si>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</si>
  <si>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</si>
  <si>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</si>
  <si>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Kalle Miettinen</t>
  </si>
  <si>
    <t>4.</t>
  </si>
  <si>
    <t>PuPe  2</t>
  </si>
  <si>
    <t>1.</t>
  </si>
  <si>
    <t>2.</t>
  </si>
  <si>
    <t>3.</t>
  </si>
  <si>
    <t>7.</t>
  </si>
  <si>
    <t>PuPe = Puijon Pesis  (2009),  kasvattajaseura</t>
  </si>
  <si>
    <t>PuPe</t>
  </si>
  <si>
    <t>8.</t>
  </si>
  <si>
    <t>8.6.2000   Kuopio</t>
  </si>
  <si>
    <t>6.</t>
  </si>
  <si>
    <t>SiiPe  2</t>
  </si>
  <si>
    <t>SiiPe = Siilinjärven Pesis  (1987)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</si>
</sst>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6" t="s">
        <v>24</v>
      </c>
      <c r="C1" s="2"/>
      <c r="D1" s="3"/>
      <c r="E1" s="4" t="s">
        <v>34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2016</v>
      </c>
      <c r="Y4" s="12" t="s">
        <v>25</v>
      </c>
      <c r="Z4" s="1" t="s">
        <v>26</v>
      </c>
      <c r="AA4" s="12">
        <v>13</v>
      </c>
      <c r="AB4" s="12">
        <v>0</v>
      </c>
      <c r="AC4" s="12">
        <v>2</v>
      </c>
      <c r="AD4" s="12">
        <v>10</v>
      </c>
      <c r="AE4" s="12">
        <v>23</v>
      </c>
      <c r="AF4" s="67">
        <v>0.37090000000000001</v>
      </c>
      <c r="AG4" s="68">
        <v>62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1</v>
      </c>
      <c r="AP4" s="12">
        <v>0</v>
      </c>
      <c r="AQ4" s="12">
        <v>8</v>
      </c>
      <c r="AR4" s="64">
        <v>0.53300000000000003</v>
      </c>
      <c r="AS4" s="65">
        <v>15</v>
      </c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>
        <v>2017</v>
      </c>
      <c r="Y5" s="12" t="s">
        <v>27</v>
      </c>
      <c r="Z5" s="1" t="s">
        <v>26</v>
      </c>
      <c r="AA5" s="12">
        <v>16</v>
      </c>
      <c r="AB5" s="12">
        <v>6</v>
      </c>
      <c r="AC5" s="12">
        <v>14</v>
      </c>
      <c r="AD5" s="12">
        <v>39</v>
      </c>
      <c r="AE5" s="12">
        <v>81</v>
      </c>
      <c r="AF5" s="67">
        <v>0.71050000000000002</v>
      </c>
      <c r="AG5" s="68">
        <v>114</v>
      </c>
      <c r="AH5" s="7"/>
      <c r="AI5" s="12" t="s">
        <v>28</v>
      </c>
      <c r="AJ5" s="7" t="s">
        <v>25</v>
      </c>
      <c r="AK5" s="7"/>
      <c r="AL5" s="10"/>
      <c r="AM5" s="12">
        <v>5</v>
      </c>
      <c r="AN5" s="12">
        <v>0</v>
      </c>
      <c r="AO5" s="12">
        <v>0</v>
      </c>
      <c r="AP5" s="12">
        <v>1</v>
      </c>
      <c r="AQ5" s="12">
        <v>13</v>
      </c>
      <c r="AR5" s="64">
        <v>0.43330000000000002</v>
      </c>
      <c r="AS5" s="65">
        <v>30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8"/>
      <c r="W6" s="18"/>
      <c r="X6" s="12">
        <v>2018</v>
      </c>
      <c r="Y6" s="12" t="s">
        <v>29</v>
      </c>
      <c r="Z6" s="1" t="s">
        <v>26</v>
      </c>
      <c r="AA6" s="12">
        <v>11</v>
      </c>
      <c r="AB6" s="12">
        <v>2</v>
      </c>
      <c r="AC6" s="12">
        <v>3</v>
      </c>
      <c r="AD6" s="12">
        <v>19</v>
      </c>
      <c r="AE6" s="12">
        <v>44</v>
      </c>
      <c r="AF6" s="67">
        <v>0.58660000000000001</v>
      </c>
      <c r="AG6" s="68">
        <f>PRODUCT(AE6/AF6)</f>
        <v>75.00852369587453</v>
      </c>
      <c r="AH6" s="7"/>
      <c r="AI6" s="7" t="s">
        <v>30</v>
      </c>
      <c r="AJ6" s="7"/>
      <c r="AK6" s="7"/>
      <c r="AL6" s="10"/>
      <c r="AM6" s="12">
        <v>2</v>
      </c>
      <c r="AN6" s="12">
        <v>0</v>
      </c>
      <c r="AO6" s="12">
        <v>1</v>
      </c>
      <c r="AP6" s="12">
        <v>1</v>
      </c>
      <c r="AQ6" s="12">
        <v>9</v>
      </c>
      <c r="AR6" s="58">
        <v>0.64280000000000004</v>
      </c>
      <c r="AS6" s="10">
        <f>PRODUCT(AQ6/AR6)</f>
        <v>14.001244555071562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>
        <v>2019</v>
      </c>
      <c r="C7" s="14" t="s">
        <v>29</v>
      </c>
      <c r="D7" s="1" t="s">
        <v>32</v>
      </c>
      <c r="E7" s="12">
        <v>5</v>
      </c>
      <c r="F7" s="12">
        <v>0</v>
      </c>
      <c r="G7" s="12">
        <v>0</v>
      </c>
      <c r="H7" s="13">
        <v>4</v>
      </c>
      <c r="I7" s="12">
        <v>7</v>
      </c>
      <c r="J7" s="31">
        <v>0.46660000000000001</v>
      </c>
      <c r="K7" s="18">
        <v>15</v>
      </c>
      <c r="L7" s="39"/>
      <c r="M7" s="7"/>
      <c r="N7" s="7"/>
      <c r="O7" s="7"/>
      <c r="P7" s="10"/>
      <c r="Q7" s="12">
        <v>2</v>
      </c>
      <c r="R7" s="12">
        <v>0</v>
      </c>
      <c r="S7" s="13">
        <v>0</v>
      </c>
      <c r="T7" s="12">
        <v>3</v>
      </c>
      <c r="U7" s="12">
        <v>8</v>
      </c>
      <c r="V7" s="58">
        <v>0.88880000000000003</v>
      </c>
      <c r="W7" s="18">
        <v>9</v>
      </c>
      <c r="X7" s="12">
        <v>2019</v>
      </c>
      <c r="Y7" s="12" t="s">
        <v>33</v>
      </c>
      <c r="Z7" s="1" t="s">
        <v>26</v>
      </c>
      <c r="AA7" s="12">
        <v>14</v>
      </c>
      <c r="AB7" s="12">
        <v>2</v>
      </c>
      <c r="AC7" s="12">
        <v>12</v>
      </c>
      <c r="AD7" s="12">
        <v>14</v>
      </c>
      <c r="AE7" s="12">
        <v>62</v>
      </c>
      <c r="AF7" s="67">
        <v>0.65949999999999998</v>
      </c>
      <c r="AG7" s="18">
        <v>94</v>
      </c>
      <c r="AH7" s="39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10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2"/>
      <c r="T8" s="12"/>
      <c r="U8" s="12"/>
      <c r="V8" s="67"/>
      <c r="W8" s="18"/>
      <c r="X8" s="12">
        <v>2020</v>
      </c>
      <c r="Y8" s="12" t="s">
        <v>35</v>
      </c>
      <c r="Z8" s="1" t="s">
        <v>36</v>
      </c>
      <c r="AA8" s="12">
        <v>4</v>
      </c>
      <c r="AB8" s="12">
        <v>0</v>
      </c>
      <c r="AC8" s="12">
        <v>2</v>
      </c>
      <c r="AD8" s="12">
        <v>0</v>
      </c>
      <c r="AE8" s="12">
        <v>7</v>
      </c>
      <c r="AF8" s="31">
        <v>0.35</v>
      </c>
      <c r="AG8" s="18">
        <v>20</v>
      </c>
      <c r="AH8" s="39"/>
      <c r="AI8" s="7"/>
      <c r="AJ8" s="7"/>
      <c r="AK8" s="7"/>
      <c r="AL8" s="10"/>
      <c r="AM8" s="12"/>
      <c r="AN8" s="12"/>
      <c r="AO8" s="12"/>
      <c r="AP8" s="12"/>
      <c r="AQ8" s="12"/>
      <c r="AR8" s="58"/>
      <c r="AS8" s="6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ht="14.25" x14ac:dyDescent="0.2">
      <c r="A9" s="15"/>
      <c r="B9" s="60" t="s">
        <v>13</v>
      </c>
      <c r="C9" s="61"/>
      <c r="D9" s="62"/>
      <c r="E9" s="35">
        <f>SUM(E4:E8)</f>
        <v>5</v>
      </c>
      <c r="F9" s="35">
        <f>SUM(F4:F8)</f>
        <v>0</v>
      </c>
      <c r="G9" s="35">
        <f>SUM(G4:G8)</f>
        <v>0</v>
      </c>
      <c r="H9" s="35">
        <f>SUM(H4:H8)</f>
        <v>4</v>
      </c>
      <c r="I9" s="35">
        <f>SUM(I4:I8)</f>
        <v>7</v>
      </c>
      <c r="J9" s="36">
        <f>PRODUCT(I9/K9)</f>
        <v>0.46666666666666667</v>
      </c>
      <c r="K9" s="20">
        <f>SUM(K4:K8)</f>
        <v>15</v>
      </c>
      <c r="L9" s="17"/>
      <c r="M9" s="28"/>
      <c r="N9" s="40"/>
      <c r="O9" s="41"/>
      <c r="P9" s="10"/>
      <c r="Q9" s="35">
        <f>SUM(Q4:Q8)</f>
        <v>2</v>
      </c>
      <c r="R9" s="35">
        <f>SUM(R4:R8)</f>
        <v>0</v>
      </c>
      <c r="S9" s="35">
        <f>SUM(S4:S8)</f>
        <v>0</v>
      </c>
      <c r="T9" s="35">
        <f>SUM(T4:T8)</f>
        <v>3</v>
      </c>
      <c r="U9" s="35">
        <f>SUM(U4:U8)</f>
        <v>8</v>
      </c>
      <c r="V9" s="36">
        <f>PRODUCT(U9/W9)</f>
        <v>0.88888888888888884</v>
      </c>
      <c r="W9" s="20">
        <f>SUM(W4:W8)</f>
        <v>9</v>
      </c>
      <c r="X9" s="63" t="s">
        <v>13</v>
      </c>
      <c r="Y9" s="11"/>
      <c r="Z9" s="9"/>
      <c r="AA9" s="35">
        <f>SUM(AA4:AA8)</f>
        <v>58</v>
      </c>
      <c r="AB9" s="35">
        <f>SUM(AB4:AB8)</f>
        <v>10</v>
      </c>
      <c r="AC9" s="35">
        <f>SUM(AC4:AC8)</f>
        <v>33</v>
      </c>
      <c r="AD9" s="35">
        <f>SUM(AD4:AD8)</f>
        <v>82</v>
      </c>
      <c r="AE9" s="35">
        <f>SUM(AE4:AE8)</f>
        <v>217</v>
      </c>
      <c r="AF9" s="36">
        <f>PRODUCT(AE9/AG9)</f>
        <v>0.59450666467395874</v>
      </c>
      <c r="AG9" s="20">
        <f>SUM(AG4:AG8)</f>
        <v>365.00852369587454</v>
      </c>
      <c r="AH9" s="17"/>
      <c r="AI9" s="28"/>
      <c r="AJ9" s="40"/>
      <c r="AK9" s="41"/>
      <c r="AL9" s="10"/>
      <c r="AM9" s="35">
        <f>SUM(AM4:AM8)</f>
        <v>10</v>
      </c>
      <c r="AN9" s="35">
        <f>SUM(AN4:AN8)</f>
        <v>0</v>
      </c>
      <c r="AO9" s="35">
        <f>SUM(AO4:AO8)</f>
        <v>2</v>
      </c>
      <c r="AP9" s="35">
        <f>SUM(AP4:AP8)</f>
        <v>2</v>
      </c>
      <c r="AQ9" s="35">
        <f>SUM(AQ4:AQ8)</f>
        <v>30</v>
      </c>
      <c r="AR9" s="36">
        <f>PRODUCT(AQ9/AS9)</f>
        <v>0.50846385065654165</v>
      </c>
      <c r="AS9" s="38">
        <f>SUM(AS4:AS8)</f>
        <v>59.001244555071565</v>
      </c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37"/>
      <c r="K10" s="18"/>
      <c r="L10" s="10"/>
      <c r="M10" s="10"/>
      <c r="N10" s="10"/>
      <c r="O10" s="10"/>
      <c r="P10" s="15"/>
      <c r="Q10" s="15"/>
      <c r="R10" s="16"/>
      <c r="S10" s="15"/>
      <c r="T10" s="15"/>
      <c r="U10" s="10"/>
      <c r="V10" s="10"/>
      <c r="W10" s="18"/>
      <c r="X10" s="15"/>
      <c r="Y10" s="15"/>
      <c r="Z10" s="15"/>
      <c r="AA10" s="15"/>
      <c r="AB10" s="15"/>
      <c r="AC10" s="15"/>
      <c r="AD10" s="15"/>
      <c r="AE10" s="15"/>
      <c r="AF10" s="37"/>
      <c r="AG10" s="18"/>
      <c r="AH10" s="10"/>
      <c r="AI10" s="10"/>
      <c r="AJ10" s="10"/>
      <c r="AK10" s="10"/>
      <c r="AL10" s="15"/>
      <c r="AM10" s="15"/>
      <c r="AN10" s="16"/>
      <c r="AO10" s="15"/>
      <c r="AP10" s="15"/>
      <c r="AQ10" s="10"/>
      <c r="AR10" s="10"/>
      <c r="AS10" s="18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6"/>
      <c r="R11" s="16" t="s">
        <v>10</v>
      </c>
      <c r="S11" s="16"/>
      <c r="T11" s="53" t="s">
        <v>31</v>
      </c>
      <c r="U11" s="10"/>
      <c r="V11" s="18"/>
      <c r="W11" s="18"/>
      <c r="X11" s="42"/>
      <c r="Y11" s="42"/>
      <c r="Z11" s="42"/>
      <c r="AA11" s="42"/>
      <c r="AB11" s="42"/>
      <c r="AC11" s="16"/>
      <c r="AD11" s="16"/>
      <c r="AE11" s="16"/>
      <c r="AF11" s="15"/>
      <c r="AG11" s="15"/>
      <c r="AH11" s="15"/>
      <c r="AI11" s="15"/>
      <c r="AJ11" s="15"/>
      <c r="AK11" s="15"/>
      <c r="AM11" s="18"/>
      <c r="AN11" s="42"/>
      <c r="AO11" s="42"/>
      <c r="AP11" s="42"/>
      <c r="AQ11" s="42"/>
      <c r="AR11" s="42"/>
      <c r="AS11" s="42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50" t="s">
        <v>15</v>
      </c>
      <c r="C12" s="3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59">
        <v>0</v>
      </c>
      <c r="K12" s="15">
        <v>0</v>
      </c>
      <c r="L12" s="52">
        <v>0</v>
      </c>
      <c r="M12" s="52">
        <v>0</v>
      </c>
      <c r="N12" s="52">
        <v>0</v>
      </c>
      <c r="O12" s="52">
        <v>0</v>
      </c>
      <c r="Q12" s="16"/>
      <c r="R12" s="16"/>
      <c r="S12" s="16"/>
      <c r="T12" s="53" t="s">
        <v>37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6"/>
      <c r="AO12" s="16"/>
      <c r="AP12" s="16"/>
      <c r="AQ12" s="16"/>
      <c r="AR12" s="16"/>
      <c r="AS12" s="16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32" t="s">
        <v>11</v>
      </c>
      <c r="C13" s="33"/>
      <c r="D13" s="34"/>
      <c r="E13" s="46">
        <f>PRODUCT(E9+Q9)</f>
        <v>7</v>
      </c>
      <c r="F13" s="46">
        <f>PRODUCT(F9+R9)</f>
        <v>0</v>
      </c>
      <c r="G13" s="46">
        <f>PRODUCT(G9+S9)</f>
        <v>0</v>
      </c>
      <c r="H13" s="46">
        <f>PRODUCT(H9+T9)</f>
        <v>7</v>
      </c>
      <c r="I13" s="46">
        <f>PRODUCT(I9+U9)</f>
        <v>15</v>
      </c>
      <c r="J13" s="59">
        <f>PRODUCT(I13/K13)</f>
        <v>0.625</v>
      </c>
      <c r="K13" s="15">
        <f>PRODUCT(K9+W9)</f>
        <v>24</v>
      </c>
      <c r="L13" s="52">
        <f>PRODUCT((F13+G13)/E13)</f>
        <v>0</v>
      </c>
      <c r="M13" s="52">
        <f>PRODUCT(H13/E13)</f>
        <v>1</v>
      </c>
      <c r="N13" s="52">
        <f>PRODUCT((F13+G13+H13)/E13)</f>
        <v>1</v>
      </c>
      <c r="O13" s="52">
        <f>PRODUCT(I13/E13)</f>
        <v>2.1428571428571428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19" t="s">
        <v>12</v>
      </c>
      <c r="C14" s="30"/>
      <c r="D14" s="29"/>
      <c r="E14" s="46">
        <f>PRODUCT(AA9+AM9)</f>
        <v>68</v>
      </c>
      <c r="F14" s="46">
        <f>PRODUCT(AB9+AN9)</f>
        <v>10</v>
      </c>
      <c r="G14" s="46">
        <f>PRODUCT(AC9+AO9)</f>
        <v>35</v>
      </c>
      <c r="H14" s="46">
        <f>PRODUCT(AD9+AP9)</f>
        <v>84</v>
      </c>
      <c r="I14" s="46">
        <f>PRODUCT(AE9+AQ9)</f>
        <v>247</v>
      </c>
      <c r="J14" s="59">
        <f>PRODUCT(I14/K14)</f>
        <v>0.58253374920790846</v>
      </c>
      <c r="K14" s="10">
        <f>PRODUCT(AG9+AS9)</f>
        <v>424.00976825094608</v>
      </c>
      <c r="L14" s="52">
        <f>PRODUCT((F14+G14)/E14)</f>
        <v>0.66176470588235292</v>
      </c>
      <c r="M14" s="52">
        <f>PRODUCT(H14/E14)</f>
        <v>1.2352941176470589</v>
      </c>
      <c r="N14" s="52">
        <f>PRODUCT((F14+G14+H14)/E14)</f>
        <v>1.8970588235294117</v>
      </c>
      <c r="O14" s="52">
        <f>PRODUCT(I14/E14)</f>
        <v>3.6323529411764706</v>
      </c>
      <c r="Q14" s="16"/>
      <c r="R14" s="16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0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3" t="s">
        <v>13</v>
      </c>
      <c r="C15" s="44"/>
      <c r="D15" s="45"/>
      <c r="E15" s="46">
        <f>SUM(E12:E14)</f>
        <v>75</v>
      </c>
      <c r="F15" s="46">
        <f t="shared" ref="F15:I15" si="0">SUM(F12:F14)</f>
        <v>10</v>
      </c>
      <c r="G15" s="46">
        <f t="shared" si="0"/>
        <v>35</v>
      </c>
      <c r="H15" s="46">
        <f t="shared" si="0"/>
        <v>91</v>
      </c>
      <c r="I15" s="46">
        <f t="shared" si="0"/>
        <v>262</v>
      </c>
      <c r="J15" s="59">
        <f>PRODUCT(I15/K15)</f>
        <v>0.58480867732608133</v>
      </c>
      <c r="K15" s="15">
        <f>SUM(K12:K14)</f>
        <v>448.00976825094608</v>
      </c>
      <c r="L15" s="52">
        <f>PRODUCT((F15+G15)/E15)</f>
        <v>0.6</v>
      </c>
      <c r="M15" s="52">
        <f>PRODUCT(H15/E15)</f>
        <v>1.2133333333333334</v>
      </c>
      <c r="N15" s="52">
        <f>PRODUCT((F15+G15+H15)/E15)</f>
        <v>1.8133333333333332</v>
      </c>
      <c r="O15" s="52">
        <f>PRODUCT(I15/E15)</f>
        <v>3.4933333333333332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0"/>
      <c r="F16" s="10"/>
      <c r="G16" s="10"/>
      <c r="H16" s="10"/>
      <c r="I16" s="10"/>
      <c r="J16" s="15"/>
      <c r="K16" s="15"/>
      <c r="L16" s="10"/>
      <c r="M16" s="10"/>
      <c r="N16" s="10"/>
      <c r="O16" s="10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</sheetData>
  <sortState ref="B7:AR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2020-08-31T07:48:12Z</dcterms:modified>
</cp:coreProperties>
</file>