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K59" i="1" l="1"/>
  <c r="J59" i="1"/>
  <c r="I59" i="1"/>
  <c r="H59" i="1"/>
  <c r="K58" i="1"/>
  <c r="J58" i="1"/>
  <c r="I58" i="1"/>
  <c r="H58" i="1"/>
  <c r="K56" i="1"/>
  <c r="J56" i="1"/>
  <c r="I56" i="1"/>
  <c r="H56" i="1"/>
  <c r="K54" i="1"/>
  <c r="J54" i="1"/>
  <c r="I54" i="1"/>
  <c r="H54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AR11" i="4" l="1"/>
  <c r="K16" i="4"/>
  <c r="F16" i="4"/>
  <c r="H16" i="4"/>
  <c r="K17" i="4"/>
  <c r="J17" i="4" s="1"/>
  <c r="J16" i="4"/>
  <c r="L16" i="4"/>
  <c r="M16" i="4"/>
  <c r="H17" i="4"/>
  <c r="M17" i="4" s="1"/>
  <c r="AF11" i="4"/>
  <c r="T6" i="2"/>
  <c r="S6" i="2"/>
  <c r="R6" i="2"/>
  <c r="P6" i="2"/>
  <c r="O6" i="2"/>
  <c r="N6" i="2"/>
  <c r="L6" i="2"/>
  <c r="G10" i="2" s="1"/>
  <c r="K6" i="2"/>
  <c r="F10" i="2" s="1"/>
  <c r="J6" i="2"/>
  <c r="E10" i="2" s="1"/>
  <c r="G6" i="2"/>
  <c r="G9" i="2" s="1"/>
  <c r="F6" i="2"/>
  <c r="F9" i="2" s="1"/>
  <c r="E6" i="2"/>
  <c r="E9" i="2" s="1"/>
  <c r="M5" i="2"/>
  <c r="H5" i="2"/>
  <c r="N16" i="4" l="1"/>
  <c r="F17" i="4"/>
  <c r="F12" i="2"/>
  <c r="H9" i="2"/>
  <c r="E12" i="2"/>
  <c r="G12" i="2"/>
  <c r="H10" i="2"/>
  <c r="H6" i="2"/>
  <c r="M6" i="2"/>
  <c r="N17" i="4" l="1"/>
  <c r="L17" i="4"/>
  <c r="H12" i="2"/>
</calcChain>
</file>

<file path=xl/sharedStrings.xml><?xml version="1.0" encoding="utf-8"?>
<sst xmlns="http://schemas.openxmlformats.org/spreadsheetml/2006/main" count="564" uniqueCount="284">
  <si>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</si>
  <si>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</si>
  <si>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</si>
  <si>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</si>
  <si>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</si>
  <si>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</si>
  <si>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</si>
  <si>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</si>
  <si>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</si>
  <si>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</si>
  <si>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</si>
  <si>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</si>
  <si>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</si>
  <si>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</si>
  <si>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</si>
  <si>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</si>
  <si>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</si>
  <si>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</si>
  <si>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</si>
  <si>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</si>
  <si>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</si>
  <si>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</si>
  <si>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</si>
  <si>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</si>
  <si>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</si>
  <si>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</si>
  <si>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</si>
  <si>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</si>
  <si>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</si>
  <si>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</si>
  <si>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</si>
  <si>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</si>
  <si>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</si>
  <si>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</si>
  <si>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Mattila</t>
  </si>
  <si>
    <t>5.</t>
  </si>
  <si>
    <t>SMJ</t>
  </si>
  <si>
    <t>1.</t>
  </si>
  <si>
    <t>2.</t>
  </si>
  <si>
    <t>7.</t>
  </si>
  <si>
    <t>11.</t>
  </si>
  <si>
    <t>3.</t>
  </si>
  <si>
    <t>10.</t>
  </si>
  <si>
    <t>8.</t>
  </si>
  <si>
    <t>9.</t>
  </si>
  <si>
    <t>Seurat</t>
  </si>
  <si>
    <t>SMJ = Seinäjoen Maila-Jussit  (1932)</t>
  </si>
  <si>
    <t>30.07. 1986  AA - SMJ  5-7</t>
  </si>
  <si>
    <t>06.08. 1986  SMJ - VM  12-6</t>
  </si>
  <si>
    <t>3.  ottelu</t>
  </si>
  <si>
    <t xml:space="preserve">  20 v   0 kk 18 pv</t>
  </si>
  <si>
    <t xml:space="preserve">  20 v   0 kk 25 pv</t>
  </si>
  <si>
    <t>12.7.1966</t>
  </si>
  <si>
    <t>PELINJOHTAJAKORTTI</t>
  </si>
  <si>
    <t>MSU</t>
  </si>
  <si>
    <t xml:space="preserve">   Mitalit</t>
  </si>
  <si>
    <t>O</t>
  </si>
  <si>
    <t>V</t>
  </si>
  <si>
    <t>Voitto-%</t>
  </si>
  <si>
    <t>PLAY OFF</t>
  </si>
  <si>
    <t>SARJAT</t>
  </si>
  <si>
    <t>Puolivälierät</t>
  </si>
  <si>
    <t>0 - 1</t>
  </si>
  <si>
    <t>Välierät</t>
  </si>
  <si>
    <t>Finaalit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</si>
  <si>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</si>
  <si>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</si>
  <si>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</si>
  <si>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</si>
  <si>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</si>
  <si>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</si>
  <si>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SoJy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</si>
  <si>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</si>
  <si>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</si>
  <si>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</si>
  <si>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</si>
  <si>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</si>
  <si>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</si>
  <si>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</si>
  <si>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</si>
  <si>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</si>
  <si>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</si>
  <si>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</si>
  <si>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</si>
  <si>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3v</t>
  </si>
  <si>
    <t>A-POJAT</t>
  </si>
  <si>
    <t>24.07. 1982  Seinäjoki</t>
  </si>
  <si>
    <t xml:space="preserve"> 14-4</t>
  </si>
  <si>
    <t>Länsi</t>
  </si>
  <si>
    <t>Jouko Sivunen</t>
  </si>
  <si>
    <t>14.07. 1984  Pori</t>
  </si>
  <si>
    <t xml:space="preserve">  6-4</t>
  </si>
  <si>
    <t>1v</t>
  </si>
  <si>
    <t>II p</t>
  </si>
  <si>
    <t>Markku Teppo</t>
  </si>
  <si>
    <t>Play off, voitot, voittoprosentti</t>
  </si>
  <si>
    <t xml:space="preserve"> Arvo-ottelut</t>
  </si>
  <si>
    <t xml:space="preserve">        Mitalit</t>
  </si>
  <si>
    <t>L+T</t>
  </si>
  <si>
    <t>Pronssi</t>
  </si>
  <si>
    <t>hSM</t>
  </si>
  <si>
    <t>0-0-0</t>
  </si>
  <si>
    <t>KAIKKIEN AIKOJEN TILASTOT, TOP-10</t>
  </si>
  <si>
    <t>PESISPÖRSSIRAJAT</t>
  </si>
  <si>
    <t>Lyöty</t>
  </si>
  <si>
    <t>Tuotu</t>
  </si>
  <si>
    <t>11.08. 1991  AA - SMJ  7-8</t>
  </si>
  <si>
    <t>118.  ottelu</t>
  </si>
  <si>
    <t xml:space="preserve">  25 v   0 kk 30 pv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</si>
  <si>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</si>
  <si>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</si>
  <si>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</si>
  <si>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</si>
  <si>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</si>
  <si>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</si>
  <si>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</si>
  <si>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</si>
  <si>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</si>
  <si>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</si>
  <si>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</si>
  <si>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0-3  SoJy</t>
  </si>
  <si>
    <t>3-0  AA</t>
  </si>
  <si>
    <t>1-3  SoJy</t>
  </si>
  <si>
    <t>2-0  Tahko</t>
  </si>
  <si>
    <t>3-1  Lippo</t>
  </si>
  <si>
    <t>2-0  Kiri</t>
  </si>
  <si>
    <t>5/6</t>
  </si>
  <si>
    <t>2/5</t>
  </si>
  <si>
    <t>3/3</t>
  </si>
  <si>
    <t>1/2</t>
  </si>
  <si>
    <t>0/1</t>
  </si>
  <si>
    <t>2/3</t>
  </si>
  <si>
    <t>1/1</t>
  </si>
  <si>
    <t>3/5</t>
  </si>
  <si>
    <t>2/6</t>
  </si>
  <si>
    <t>0/2</t>
  </si>
  <si>
    <t xml:space="preserve">       Runkosarja TOP-30</t>
  </si>
  <si>
    <t>25.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</si>
  <si>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</si>
  <si>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</si>
  <si>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</si>
  <si>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</si>
  <si>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</si>
  <si>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</si>
  <si>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</si>
  <si>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</si>
  <si>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</si>
  <si>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</si>
  <si>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</si>
  <si>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suomensarja</t>
  </si>
  <si>
    <t>12.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</si>
  <si>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</si>
  <si>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</si>
  <si>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</si>
  <si>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</si>
  <si>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</si>
  <si>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</si>
  <si>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</si>
  <si>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</si>
  <si>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</si>
  <si>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</si>
  <si>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</si>
  <si>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</si>
  <si>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</si>
  <si>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</si>
  <si>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</si>
  <si>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</si>
  <si>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</si>
  <si>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</si>
  <si>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</si>
  <si>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</si>
  <si>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</si>
  <si>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</si>
  <si>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</si>
  <si>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</si>
  <si>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</si>
  <si>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</si>
  <si>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</si>
  <si>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</si>
  <si>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</si>
  <si>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</si>
  <si>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</si>
  <si>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126.   02.07. 1995  IPV - SMJ  0-2</t>
  </si>
  <si>
    <t>28 v 11 kk 20 pv</t>
  </si>
  <si>
    <t>1107.</t>
  </si>
  <si>
    <t>883.</t>
  </si>
  <si>
    <t>735.</t>
  </si>
  <si>
    <t>583.</t>
  </si>
  <si>
    <t>470.</t>
  </si>
  <si>
    <t>350.</t>
  </si>
  <si>
    <t>293.</t>
  </si>
  <si>
    <t>222.</t>
  </si>
  <si>
    <t>150.</t>
  </si>
  <si>
    <t>111.</t>
  </si>
  <si>
    <t>89.</t>
  </si>
  <si>
    <t>418.</t>
  </si>
  <si>
    <t>347.</t>
  </si>
  <si>
    <t>312.</t>
  </si>
  <si>
    <t>278.</t>
  </si>
  <si>
    <t>243.</t>
  </si>
  <si>
    <t>204.</t>
  </si>
  <si>
    <t>163.</t>
  </si>
  <si>
    <t>125.</t>
  </si>
  <si>
    <t>106.</t>
  </si>
  <si>
    <t>1034.</t>
  </si>
  <si>
    <t>662.</t>
  </si>
  <si>
    <t>657.</t>
  </si>
  <si>
    <t>664.</t>
  </si>
  <si>
    <t>651.</t>
  </si>
  <si>
    <t>593.</t>
  </si>
  <si>
    <t>546.</t>
  </si>
  <si>
    <t>367.</t>
  </si>
  <si>
    <t>328.</t>
  </si>
  <si>
    <t>321.</t>
  </si>
  <si>
    <t>1055.</t>
  </si>
  <si>
    <t>890.</t>
  </si>
  <si>
    <t>879.</t>
  </si>
  <si>
    <t>801.</t>
  </si>
  <si>
    <t>620.</t>
  </si>
  <si>
    <t>537.</t>
  </si>
  <si>
    <t>438.</t>
  </si>
  <si>
    <t>403.</t>
  </si>
  <si>
    <t>348.</t>
  </si>
  <si>
    <t>355.</t>
  </si>
  <si>
    <t>1076.</t>
  </si>
  <si>
    <t>777.</t>
  </si>
  <si>
    <t>766.</t>
  </si>
  <si>
    <t>756.</t>
  </si>
  <si>
    <t>709.</t>
  </si>
  <si>
    <t>557.</t>
  </si>
  <si>
    <t>400.</t>
  </si>
  <si>
    <t>369.</t>
  </si>
  <si>
    <t>339.</t>
  </si>
  <si>
    <t>338.</t>
  </si>
  <si>
    <t>104.</t>
  </si>
  <si>
    <t>79.</t>
  </si>
  <si>
    <t>60.</t>
  </si>
  <si>
    <t>70.</t>
  </si>
  <si>
    <t>83.</t>
  </si>
  <si>
    <t>64.</t>
  </si>
  <si>
    <t>68.</t>
  </si>
  <si>
    <t>74.</t>
  </si>
  <si>
    <t>75.</t>
  </si>
  <si>
    <t>82.</t>
  </si>
  <si>
    <t>87.</t>
  </si>
  <si>
    <t>122.</t>
  </si>
  <si>
    <t>110.</t>
  </si>
  <si>
    <t>84.</t>
  </si>
  <si>
    <t>95.</t>
  </si>
  <si>
    <t>112.</t>
  </si>
  <si>
    <t>86.</t>
  </si>
  <si>
    <t>96.</t>
  </si>
  <si>
    <t>98.</t>
  </si>
  <si>
    <t>78.</t>
  </si>
  <si>
    <t>119.</t>
  </si>
  <si>
    <t>102.</t>
  </si>
  <si>
    <t>97.</t>
  </si>
  <si>
    <t>77.</t>
  </si>
  <si>
    <t>88.</t>
  </si>
  <si>
    <t>91.</t>
  </si>
  <si>
    <t>108.</t>
  </si>
  <si>
    <t>61.</t>
  </si>
  <si>
    <t>66.</t>
  </si>
  <si>
    <t>73.</t>
  </si>
  <si>
    <t>71.</t>
  </si>
  <si>
    <t>63.</t>
  </si>
  <si>
    <t>117.</t>
  </si>
  <si>
    <t>76.</t>
  </si>
  <si>
    <t>42.</t>
  </si>
  <si>
    <t>50.</t>
  </si>
  <si>
    <t>46.</t>
  </si>
  <si>
    <t>49.</t>
  </si>
  <si>
    <t>57.</t>
  </si>
  <si>
    <t>58.</t>
  </si>
  <si>
    <t>40.</t>
  </si>
  <si>
    <t>30.</t>
  </si>
  <si>
    <t>10.   28.08. 1988  AA - SMJ  8-3,  fin 2/2</t>
  </si>
  <si>
    <t>12.   27.08. 1988  SMJ - AA  9-8,  fin 1/2</t>
  </si>
  <si>
    <t>19.   30.08. 1987  SMJ - AA  5-3,  fin 2/2</t>
  </si>
  <si>
    <t>56.   19.08. 1989  SMJ - AA  2-6,  pve 2/2</t>
  </si>
  <si>
    <t>57.   13.08. 1987  VM - SMJ  3-5,  pve 1/2</t>
  </si>
  <si>
    <t>60.   29.08. 1987  AA - SMJ  3-4,  fin 1/2</t>
  </si>
  <si>
    <t>64.   12.06. 1988  VM - SMJ  4-3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</si>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</sst>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26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2" fillId="7" borderId="0" xfId="0" applyFont="1" applyFill="1"/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9" fillId="0" borderId="0" xfId="0" applyFont="1" applyAlignment="1"/>
    <xf numFmtId="0" fontId="5" fillId="0" borderId="0" xfId="0" applyFont="1" applyAlignment="1"/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2" fillId="2" borderId="8" xfId="0" applyFont="1" applyFill="1" applyBorder="1" applyAlignment="1"/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2" fillId="7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7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2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3" xfId="2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3" fillId="2" borderId="0" xfId="0" applyFont="1" applyFill="1"/>
    <xf numFmtId="0" fontId="13" fillId="0" borderId="0" xfId="0" applyFont="1" applyFill="1"/>
    <xf numFmtId="165" fontId="3" fillId="3" borderId="1" xfId="2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2" applyNumberFormat="1" applyFont="1" applyFill="1" applyBorder="1" applyAlignment="1">
      <alignment horizontal="center"/>
    </xf>
    <xf numFmtId="165" fontId="3" fillId="4" borderId="3" xfId="2" applyNumberFormat="1" applyFont="1" applyFill="1" applyBorder="1" applyAlignment="1">
      <alignment horizontal="center"/>
    </xf>
    <xf numFmtId="165" fontId="3" fillId="4" borderId="4" xfId="2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6" xfId="0" applyFont="1" applyFill="1" applyBorder="1" applyAlignment="1"/>
    <xf numFmtId="0" fontId="3" fillId="10" borderId="7" xfId="0" applyFont="1" applyFill="1" applyBorder="1" applyAlignment="1">
      <alignment horizontal="center"/>
    </xf>
    <xf numFmtId="165" fontId="3" fillId="10" borderId="1" xfId="0" applyNumberFormat="1" applyFont="1" applyFill="1" applyBorder="1" applyAlignment="1">
      <alignment horizontal="center"/>
    </xf>
    <xf numFmtId="0" fontId="3" fillId="10" borderId="6" xfId="0" applyFont="1" applyFill="1" applyBorder="1" applyAlignment="1">
      <alignment horizontal="left"/>
    </xf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9"/>
  <sheetViews>
    <sheetView tabSelected="1" zoomScale="83" zoomScaleNormal="83" workbookViewId="0"/>
  </sheetViews>
  <sheetFormatPr defaultRowHeight="15" customHeight="1" x14ac:dyDescent="0.25"/>
  <cols>
    <col min="1" max="1" width="0.7109375" style="145" customWidth="1"/>
    <col min="2" max="2" width="6.7109375" style="61" customWidth="1"/>
    <col min="3" max="3" width="5.42578125" style="60" customWidth="1"/>
    <col min="4" max="4" width="9" style="61" customWidth="1"/>
    <col min="5" max="13" width="5.7109375" style="60" customWidth="1"/>
    <col min="14" max="14" width="8.85546875" style="6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0" customWidth="1"/>
    <col min="26" max="26" width="8.7109375" style="60" customWidth="1"/>
    <col min="27" max="27" width="0.7109375" style="28" customWidth="1"/>
    <col min="28" max="31" width="6.7109375" style="60" customWidth="1"/>
    <col min="32" max="32" width="0.7109375" style="28" customWidth="1"/>
    <col min="33" max="33" width="14" style="60" customWidth="1"/>
    <col min="34" max="36" width="13.7109375" style="60" customWidth="1"/>
    <col min="37" max="37" width="0.7109375" style="60" customWidth="1"/>
    <col min="38" max="38" width="6.42578125" style="60" customWidth="1"/>
    <col min="39" max="39" width="6.28515625" style="60" customWidth="1"/>
    <col min="40" max="43" width="5.7109375" style="60" customWidth="1"/>
    <col min="44" max="16384" width="9.140625" style="145"/>
  </cols>
  <sheetData>
    <row r="1" spans="1:55" ht="16.5" customHeight="1" x14ac:dyDescent="0.25">
      <c r="A1" s="156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6"/>
      <c r="L1" s="6"/>
      <c r="M1" s="6"/>
      <c r="N1" s="157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159" customFormat="1" ht="15" customHeight="1" x14ac:dyDescent="0.2">
      <c r="A2" s="15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136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138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20"/>
      <c r="AO2" s="131" t="s">
        <v>97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159" customFormat="1" ht="15" customHeight="1" x14ac:dyDescent="0.2">
      <c r="A3" s="15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61</v>
      </c>
      <c r="AH3" s="18" t="s">
        <v>63</v>
      </c>
      <c r="AI3" s="15" t="s">
        <v>99</v>
      </c>
      <c r="AJ3" s="18" t="s">
        <v>64</v>
      </c>
      <c r="AK3" s="23"/>
      <c r="AL3" s="18" t="s">
        <v>23</v>
      </c>
      <c r="AM3" s="18" t="s">
        <v>24</v>
      </c>
      <c r="AN3" s="15" t="s">
        <v>100</v>
      </c>
      <c r="AO3" s="15" t="s">
        <v>31</v>
      </c>
      <c r="AP3" s="17" t="s">
        <v>32</v>
      </c>
      <c r="AQ3" s="18" t="s">
        <v>33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159" customFormat="1" ht="15" customHeight="1" x14ac:dyDescent="0.25">
      <c r="A4" s="158"/>
      <c r="B4" s="209">
        <v>1984</v>
      </c>
      <c r="C4" s="209" t="s">
        <v>39</v>
      </c>
      <c r="D4" s="210" t="s">
        <v>148</v>
      </c>
      <c r="E4" s="209"/>
      <c r="F4" s="213" t="s">
        <v>149</v>
      </c>
      <c r="G4" s="211"/>
      <c r="H4" s="209"/>
      <c r="I4" s="209"/>
      <c r="J4" s="209"/>
      <c r="K4" s="209"/>
      <c r="L4" s="209"/>
      <c r="M4" s="209"/>
      <c r="N4" s="212"/>
      <c r="O4" s="28"/>
      <c r="P4" s="18"/>
      <c r="Q4" s="18"/>
      <c r="R4" s="18"/>
      <c r="S4" s="18"/>
      <c r="T4" s="23"/>
      <c r="U4" s="24"/>
      <c r="V4" s="24"/>
      <c r="W4" s="24"/>
      <c r="X4" s="24"/>
      <c r="Y4" s="24"/>
      <c r="Z4" s="160"/>
      <c r="AA4" s="28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159" customFormat="1" ht="15" customHeight="1" x14ac:dyDescent="0.25">
      <c r="A5" s="158"/>
      <c r="B5" s="209">
        <v>1985</v>
      </c>
      <c r="C5" s="209" t="s">
        <v>35</v>
      </c>
      <c r="D5" s="210" t="s">
        <v>148</v>
      </c>
      <c r="E5" s="209"/>
      <c r="F5" s="213" t="s">
        <v>149</v>
      </c>
      <c r="G5" s="211"/>
      <c r="H5" s="209"/>
      <c r="I5" s="209"/>
      <c r="J5" s="209"/>
      <c r="K5" s="209"/>
      <c r="L5" s="209"/>
      <c r="M5" s="209"/>
      <c r="N5" s="212"/>
      <c r="O5" s="28"/>
      <c r="P5" s="18"/>
      <c r="Q5" s="18"/>
      <c r="R5" s="18"/>
      <c r="S5" s="18"/>
      <c r="T5" s="23"/>
      <c r="U5" s="24"/>
      <c r="V5" s="24"/>
      <c r="W5" s="24"/>
      <c r="X5" s="24"/>
      <c r="Y5" s="24"/>
      <c r="Z5" s="160"/>
      <c r="AA5" s="28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159" customFormat="1" ht="15" customHeight="1" x14ac:dyDescent="0.25">
      <c r="A6" s="158"/>
      <c r="B6" s="209">
        <v>1986</v>
      </c>
      <c r="C6" s="209" t="s">
        <v>150</v>
      </c>
      <c r="D6" s="210" t="s">
        <v>148</v>
      </c>
      <c r="E6" s="209"/>
      <c r="F6" s="213" t="s">
        <v>149</v>
      </c>
      <c r="G6" s="211"/>
      <c r="H6" s="209"/>
      <c r="I6" s="209"/>
      <c r="J6" s="209"/>
      <c r="K6" s="209"/>
      <c r="L6" s="209"/>
      <c r="M6" s="209"/>
      <c r="N6" s="212"/>
      <c r="O6" s="28"/>
      <c r="P6" s="18"/>
      <c r="Q6" s="18"/>
      <c r="R6" s="18"/>
      <c r="S6" s="18"/>
      <c r="T6" s="23"/>
      <c r="U6" s="24"/>
      <c r="V6" s="24"/>
      <c r="W6" s="24"/>
      <c r="X6" s="24"/>
      <c r="Y6" s="24"/>
      <c r="Z6" s="160"/>
      <c r="AA6" s="28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159" customFormat="1" ht="15" customHeight="1" x14ac:dyDescent="0.2">
      <c r="A7" s="158"/>
      <c r="B7" s="24">
        <v>1986</v>
      </c>
      <c r="C7" s="24" t="s">
        <v>35</v>
      </c>
      <c r="D7" s="25" t="s">
        <v>36</v>
      </c>
      <c r="E7" s="24">
        <v>3</v>
      </c>
      <c r="F7" s="24">
        <v>0</v>
      </c>
      <c r="G7" s="26">
        <v>1</v>
      </c>
      <c r="H7" s="24">
        <v>1</v>
      </c>
      <c r="I7" s="24">
        <v>6</v>
      </c>
      <c r="J7" s="24">
        <v>1</v>
      </c>
      <c r="K7" s="24">
        <v>4</v>
      </c>
      <c r="L7" s="24">
        <v>0</v>
      </c>
      <c r="M7" s="24">
        <v>1</v>
      </c>
      <c r="N7" s="27">
        <v>0.33300000000000002</v>
      </c>
      <c r="O7" s="23"/>
      <c r="P7" s="18"/>
      <c r="Q7" s="18"/>
      <c r="R7" s="18"/>
      <c r="S7" s="18"/>
      <c r="T7" s="23"/>
      <c r="U7" s="24">
        <v>5</v>
      </c>
      <c r="V7" s="24">
        <v>0</v>
      </c>
      <c r="W7" s="24">
        <v>2</v>
      </c>
      <c r="X7" s="24">
        <v>1</v>
      </c>
      <c r="Y7" s="24">
        <v>18</v>
      </c>
      <c r="Z7" s="160">
        <v>0.6</v>
      </c>
      <c r="AA7" s="23"/>
      <c r="AB7" s="18"/>
      <c r="AC7" s="18"/>
      <c r="AD7" s="18"/>
      <c r="AE7" s="18"/>
      <c r="AF7" s="23"/>
      <c r="AG7" s="2" t="s">
        <v>109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159" customFormat="1" ht="15" customHeight="1" x14ac:dyDescent="0.2">
      <c r="A8" s="158"/>
      <c r="B8" s="24">
        <v>1987</v>
      </c>
      <c r="C8" s="24" t="s">
        <v>37</v>
      </c>
      <c r="D8" s="25" t="s">
        <v>36</v>
      </c>
      <c r="E8" s="24">
        <v>12</v>
      </c>
      <c r="F8" s="24">
        <v>0</v>
      </c>
      <c r="G8" s="26">
        <v>12</v>
      </c>
      <c r="H8" s="24">
        <v>4</v>
      </c>
      <c r="I8" s="24">
        <v>38</v>
      </c>
      <c r="J8" s="24">
        <v>6</v>
      </c>
      <c r="K8" s="24">
        <v>5</v>
      </c>
      <c r="L8" s="24">
        <v>15</v>
      </c>
      <c r="M8" s="24">
        <v>12</v>
      </c>
      <c r="N8" s="27">
        <v>0.41299999999999998</v>
      </c>
      <c r="O8" s="23"/>
      <c r="P8" s="18"/>
      <c r="Q8" s="18"/>
      <c r="R8" s="18"/>
      <c r="S8" s="18"/>
      <c r="T8" s="23"/>
      <c r="U8" s="30">
        <v>6</v>
      </c>
      <c r="V8" s="30">
        <v>0</v>
      </c>
      <c r="W8" s="30">
        <v>3</v>
      </c>
      <c r="X8" s="30">
        <v>1</v>
      </c>
      <c r="Y8" s="30">
        <v>16</v>
      </c>
      <c r="Z8" s="160">
        <v>0.432</v>
      </c>
      <c r="AA8" s="23"/>
      <c r="AB8" s="18"/>
      <c r="AC8" s="18"/>
      <c r="AD8" s="18"/>
      <c r="AE8" s="18"/>
      <c r="AF8" s="23"/>
      <c r="AG8" s="2" t="s">
        <v>110</v>
      </c>
      <c r="AH8" s="2" t="s">
        <v>111</v>
      </c>
      <c r="AI8" s="2"/>
      <c r="AJ8" s="2" t="s">
        <v>112</v>
      </c>
      <c r="AK8" s="23"/>
      <c r="AL8" s="24"/>
      <c r="AM8" s="24"/>
      <c r="AN8" s="24"/>
      <c r="AO8" s="26">
        <v>1</v>
      </c>
      <c r="AP8" s="29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159" customFormat="1" ht="15" customHeight="1" x14ac:dyDescent="0.2">
      <c r="A9" s="158"/>
      <c r="B9" s="24">
        <v>1988</v>
      </c>
      <c r="C9" s="24" t="s">
        <v>38</v>
      </c>
      <c r="D9" s="25" t="s">
        <v>36</v>
      </c>
      <c r="E9" s="24">
        <v>12</v>
      </c>
      <c r="F9" s="24">
        <v>0</v>
      </c>
      <c r="G9" s="26">
        <v>1</v>
      </c>
      <c r="H9" s="24">
        <v>1</v>
      </c>
      <c r="I9" s="24">
        <v>11</v>
      </c>
      <c r="J9" s="24">
        <v>7</v>
      </c>
      <c r="K9" s="24">
        <v>3</v>
      </c>
      <c r="L9" s="24">
        <v>0</v>
      </c>
      <c r="M9" s="24">
        <v>1</v>
      </c>
      <c r="N9" s="27">
        <v>0.36699999999999999</v>
      </c>
      <c r="O9" s="23"/>
      <c r="P9" s="18"/>
      <c r="Q9" s="18"/>
      <c r="R9" s="18"/>
      <c r="S9" s="18"/>
      <c r="T9" s="23"/>
      <c r="U9" s="24">
        <v>8</v>
      </c>
      <c r="V9" s="24">
        <v>0</v>
      </c>
      <c r="W9" s="24">
        <v>3</v>
      </c>
      <c r="X9" s="24">
        <v>3</v>
      </c>
      <c r="Y9" s="24">
        <v>23</v>
      </c>
      <c r="Z9" s="160">
        <v>0.40400000000000003</v>
      </c>
      <c r="AA9" s="23"/>
      <c r="AB9" s="18"/>
      <c r="AC9" s="18"/>
      <c r="AD9" s="18"/>
      <c r="AE9" s="18"/>
      <c r="AF9" s="23"/>
      <c r="AG9" s="2" t="s">
        <v>113</v>
      </c>
      <c r="AH9" s="2" t="s">
        <v>114</v>
      </c>
      <c r="AI9" s="2"/>
      <c r="AJ9" s="2" t="s">
        <v>115</v>
      </c>
      <c r="AK9" s="23"/>
      <c r="AL9" s="24"/>
      <c r="AM9" s="24"/>
      <c r="AN9" s="24"/>
      <c r="AO9" s="26"/>
      <c r="AP9" s="29">
        <v>1</v>
      </c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159" customFormat="1" ht="15" customHeight="1" x14ac:dyDescent="0.2">
      <c r="A10" s="158"/>
      <c r="B10" s="24">
        <v>1989</v>
      </c>
      <c r="C10" s="24" t="s">
        <v>39</v>
      </c>
      <c r="D10" s="25" t="s">
        <v>36</v>
      </c>
      <c r="E10" s="24">
        <v>19</v>
      </c>
      <c r="F10" s="24">
        <v>0</v>
      </c>
      <c r="G10" s="26">
        <v>0</v>
      </c>
      <c r="H10" s="24">
        <v>3</v>
      </c>
      <c r="I10" s="24">
        <v>33</v>
      </c>
      <c r="J10" s="24">
        <v>19</v>
      </c>
      <c r="K10" s="24">
        <v>7</v>
      </c>
      <c r="L10" s="24">
        <v>7</v>
      </c>
      <c r="M10" s="24">
        <v>0</v>
      </c>
      <c r="N10" s="27">
        <v>0.3</v>
      </c>
      <c r="O10" s="23"/>
      <c r="P10" s="18"/>
      <c r="Q10" s="18"/>
      <c r="R10" s="18"/>
      <c r="S10" s="18"/>
      <c r="T10" s="23"/>
      <c r="U10" s="24">
        <v>2</v>
      </c>
      <c r="V10" s="24">
        <v>0</v>
      </c>
      <c r="W10" s="24">
        <v>0</v>
      </c>
      <c r="X10" s="24">
        <v>0</v>
      </c>
      <c r="Y10" s="24">
        <v>3</v>
      </c>
      <c r="Z10" s="160">
        <v>0.375</v>
      </c>
      <c r="AA10" s="23"/>
      <c r="AB10" s="18"/>
      <c r="AC10" s="18"/>
      <c r="AD10" s="18"/>
      <c r="AE10" s="18"/>
      <c r="AF10" s="23"/>
      <c r="AG10" s="2" t="s">
        <v>116</v>
      </c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159" customFormat="1" ht="15" customHeight="1" x14ac:dyDescent="0.2">
      <c r="A11" s="158"/>
      <c r="B11" s="24">
        <v>1990</v>
      </c>
      <c r="C11" s="24" t="s">
        <v>40</v>
      </c>
      <c r="D11" s="25" t="s">
        <v>36</v>
      </c>
      <c r="E11" s="24">
        <v>23</v>
      </c>
      <c r="F11" s="24">
        <v>0</v>
      </c>
      <c r="G11" s="26">
        <v>3</v>
      </c>
      <c r="H11" s="24">
        <v>5</v>
      </c>
      <c r="I11" s="24">
        <v>47</v>
      </c>
      <c r="J11" s="24">
        <v>21</v>
      </c>
      <c r="K11" s="24">
        <v>15</v>
      </c>
      <c r="L11" s="24">
        <v>8</v>
      </c>
      <c r="M11" s="24">
        <v>3</v>
      </c>
      <c r="N11" s="27">
        <v>0.38500000000000001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6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59" customFormat="1" ht="15" customHeight="1" x14ac:dyDescent="0.2">
      <c r="A12" s="158"/>
      <c r="B12" s="24">
        <v>1991</v>
      </c>
      <c r="C12" s="24" t="s">
        <v>41</v>
      </c>
      <c r="D12" s="25" t="s">
        <v>36</v>
      </c>
      <c r="E12" s="24">
        <v>26</v>
      </c>
      <c r="F12" s="24">
        <v>1</v>
      </c>
      <c r="G12" s="26">
        <v>4</v>
      </c>
      <c r="H12" s="24">
        <v>9</v>
      </c>
      <c r="I12" s="24">
        <v>65</v>
      </c>
      <c r="J12" s="24">
        <v>19</v>
      </c>
      <c r="K12" s="24">
        <v>27</v>
      </c>
      <c r="L12" s="24">
        <v>14</v>
      </c>
      <c r="M12" s="24">
        <v>5</v>
      </c>
      <c r="N12" s="27">
        <v>0.38700000000000001</v>
      </c>
      <c r="O12" s="23"/>
      <c r="P12" s="18"/>
      <c r="Q12" s="18"/>
      <c r="R12" s="18"/>
      <c r="S12" s="18"/>
      <c r="T12" s="23"/>
      <c r="U12" s="24">
        <v>6</v>
      </c>
      <c r="V12" s="24">
        <v>1</v>
      </c>
      <c r="W12" s="24">
        <v>3</v>
      </c>
      <c r="X12" s="24">
        <v>4</v>
      </c>
      <c r="Y12" s="24">
        <v>17</v>
      </c>
      <c r="Z12" s="160">
        <v>0.39500000000000002</v>
      </c>
      <c r="AA12" s="23"/>
      <c r="AB12" s="18"/>
      <c r="AC12" s="18"/>
      <c r="AD12" s="18"/>
      <c r="AE12" s="18"/>
      <c r="AF12" s="23"/>
      <c r="AG12" s="2" t="s">
        <v>117</v>
      </c>
      <c r="AH12" s="2" t="s">
        <v>118</v>
      </c>
      <c r="AI12" s="2" t="s">
        <v>119</v>
      </c>
      <c r="AJ12" s="2"/>
      <c r="AK12" s="23"/>
      <c r="AL12" s="24"/>
      <c r="AM12" s="24"/>
      <c r="AN12" s="24"/>
      <c r="AO12" s="26"/>
      <c r="AP12" s="29"/>
      <c r="AQ12" s="24">
        <v>1</v>
      </c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59" customFormat="1" ht="15" customHeight="1" x14ac:dyDescent="0.25">
      <c r="A13" s="158"/>
      <c r="B13" s="24">
        <v>1992</v>
      </c>
      <c r="C13" s="24" t="s">
        <v>42</v>
      </c>
      <c r="D13" s="25" t="s">
        <v>36</v>
      </c>
      <c r="E13" s="24">
        <v>26</v>
      </c>
      <c r="F13" s="24">
        <v>0</v>
      </c>
      <c r="G13" s="26">
        <v>7</v>
      </c>
      <c r="H13" s="24">
        <v>10</v>
      </c>
      <c r="I13" s="24">
        <v>83</v>
      </c>
      <c r="J13" s="24">
        <v>17</v>
      </c>
      <c r="K13" s="24">
        <v>37</v>
      </c>
      <c r="L13" s="24">
        <v>22</v>
      </c>
      <c r="M13" s="24">
        <v>7</v>
      </c>
      <c r="N13" s="27">
        <v>0.45600000000000002</v>
      </c>
      <c r="O13" s="28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6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59" customFormat="1" ht="15" customHeight="1" x14ac:dyDescent="0.25">
      <c r="A14" s="158"/>
      <c r="B14" s="24">
        <v>1993</v>
      </c>
      <c r="C14" s="24" t="s">
        <v>43</v>
      </c>
      <c r="D14" s="25" t="s">
        <v>36</v>
      </c>
      <c r="E14" s="24">
        <v>28</v>
      </c>
      <c r="F14" s="24">
        <v>2</v>
      </c>
      <c r="G14" s="26">
        <v>26</v>
      </c>
      <c r="H14" s="24">
        <v>17</v>
      </c>
      <c r="I14" s="24">
        <v>146</v>
      </c>
      <c r="J14" s="24">
        <v>19</v>
      </c>
      <c r="K14" s="24">
        <v>46</v>
      </c>
      <c r="L14" s="24">
        <v>53</v>
      </c>
      <c r="M14" s="24">
        <v>28</v>
      </c>
      <c r="N14" s="27">
        <v>0.56599999999999995</v>
      </c>
      <c r="O14" s="28"/>
      <c r="P14" s="18" t="s">
        <v>137</v>
      </c>
      <c r="Q14" s="18"/>
      <c r="R14" s="18"/>
      <c r="S14" s="18"/>
      <c r="T14" s="23"/>
      <c r="U14" s="24">
        <v>3</v>
      </c>
      <c r="V14" s="24">
        <v>0</v>
      </c>
      <c r="W14" s="24">
        <v>1</v>
      </c>
      <c r="X14" s="24">
        <v>0</v>
      </c>
      <c r="Y14" s="24">
        <v>17</v>
      </c>
      <c r="Z14" s="160">
        <v>0.60699999999999998</v>
      </c>
      <c r="AA14" s="23"/>
      <c r="AB14" s="18"/>
      <c r="AC14" s="18"/>
      <c r="AD14" s="18"/>
      <c r="AE14" s="18"/>
      <c r="AF14" s="23"/>
      <c r="AG14" s="2" t="s">
        <v>120</v>
      </c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59" customFormat="1" ht="15" customHeight="1" x14ac:dyDescent="0.25">
      <c r="A15" s="158"/>
      <c r="B15" s="24">
        <v>1994</v>
      </c>
      <c r="C15" s="24" t="s">
        <v>44</v>
      </c>
      <c r="D15" s="25" t="s">
        <v>36</v>
      </c>
      <c r="E15" s="24">
        <v>34</v>
      </c>
      <c r="F15" s="24">
        <v>0</v>
      </c>
      <c r="G15" s="26">
        <v>6</v>
      </c>
      <c r="H15" s="24">
        <v>8</v>
      </c>
      <c r="I15" s="24">
        <v>154</v>
      </c>
      <c r="J15" s="24">
        <v>13</v>
      </c>
      <c r="K15" s="24">
        <v>70</v>
      </c>
      <c r="L15" s="24">
        <v>65</v>
      </c>
      <c r="M15" s="24">
        <v>6</v>
      </c>
      <c r="N15" s="27">
        <v>0.55000000000000004</v>
      </c>
      <c r="O15" s="28"/>
      <c r="P15" s="18"/>
      <c r="Q15" s="18"/>
      <c r="R15" s="18"/>
      <c r="S15" s="18" t="s">
        <v>137</v>
      </c>
      <c r="T15" s="23"/>
      <c r="U15" s="24"/>
      <c r="V15" s="24"/>
      <c r="W15" s="24"/>
      <c r="X15" s="24"/>
      <c r="Y15" s="24"/>
      <c r="Z15" s="160"/>
      <c r="AA15" s="28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159" customFormat="1" ht="15" customHeight="1" x14ac:dyDescent="0.25">
      <c r="A16" s="158"/>
      <c r="B16" s="24">
        <v>1995</v>
      </c>
      <c r="C16" s="24" t="s">
        <v>41</v>
      </c>
      <c r="D16" s="25" t="s">
        <v>36</v>
      </c>
      <c r="E16" s="24">
        <v>29</v>
      </c>
      <c r="F16" s="24">
        <v>0</v>
      </c>
      <c r="G16" s="24">
        <v>5</v>
      </c>
      <c r="H16" s="24">
        <v>12</v>
      </c>
      <c r="I16" s="24">
        <v>118</v>
      </c>
      <c r="J16" s="24">
        <v>29</v>
      </c>
      <c r="K16" s="24">
        <v>42</v>
      </c>
      <c r="L16" s="24">
        <v>42</v>
      </c>
      <c r="M16" s="24">
        <v>5</v>
      </c>
      <c r="N16" s="27">
        <v>0.56699999999999995</v>
      </c>
      <c r="O16" s="28"/>
      <c r="P16" s="18"/>
      <c r="Q16" s="18"/>
      <c r="R16" s="18"/>
      <c r="S16" s="18"/>
      <c r="T16" s="23"/>
      <c r="U16" s="24">
        <v>9</v>
      </c>
      <c r="V16" s="24">
        <v>0</v>
      </c>
      <c r="W16" s="24">
        <v>0</v>
      </c>
      <c r="X16" s="24">
        <v>3</v>
      </c>
      <c r="Y16" s="24">
        <v>23</v>
      </c>
      <c r="Z16" s="160">
        <v>0.56100000000000005</v>
      </c>
      <c r="AA16" s="28"/>
      <c r="AB16" s="18"/>
      <c r="AC16" s="18"/>
      <c r="AD16" s="18"/>
      <c r="AE16" s="18"/>
      <c r="AF16" s="23"/>
      <c r="AG16" s="2" t="s">
        <v>121</v>
      </c>
      <c r="AH16" s="2" t="s">
        <v>122</v>
      </c>
      <c r="AI16" s="2" t="s">
        <v>123</v>
      </c>
      <c r="AJ16" s="2"/>
      <c r="AK16" s="23"/>
      <c r="AL16" s="24"/>
      <c r="AM16" s="24"/>
      <c r="AN16" s="24"/>
      <c r="AO16" s="26"/>
      <c r="AP16" s="29"/>
      <c r="AQ16" s="24">
        <v>1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59" customFormat="1" ht="15" customHeight="1" x14ac:dyDescent="0.25">
      <c r="A17" s="158"/>
      <c r="B17" s="31">
        <v>1996</v>
      </c>
      <c r="C17" s="31" t="s">
        <v>41</v>
      </c>
      <c r="D17" s="32" t="s">
        <v>36</v>
      </c>
      <c r="E17" s="31">
        <v>25</v>
      </c>
      <c r="F17" s="31">
        <v>0</v>
      </c>
      <c r="G17" s="33">
        <v>4</v>
      </c>
      <c r="H17" s="31">
        <v>1</v>
      </c>
      <c r="I17" s="31">
        <v>54</v>
      </c>
      <c r="J17" s="31">
        <v>27</v>
      </c>
      <c r="K17" s="31">
        <v>13</v>
      </c>
      <c r="L17" s="31">
        <v>10</v>
      </c>
      <c r="M17" s="31">
        <v>4</v>
      </c>
      <c r="N17" s="27">
        <v>0.375</v>
      </c>
      <c r="O17" s="28"/>
      <c r="P17" s="18"/>
      <c r="Q17" s="18"/>
      <c r="R17" s="18"/>
      <c r="S17" s="18"/>
      <c r="T17" s="23"/>
      <c r="U17" s="24">
        <v>6</v>
      </c>
      <c r="V17" s="24">
        <v>0</v>
      </c>
      <c r="W17" s="24">
        <v>1</v>
      </c>
      <c r="X17" s="24">
        <v>2</v>
      </c>
      <c r="Y17" s="24">
        <v>9</v>
      </c>
      <c r="Z17" s="160">
        <v>0.25700000000000001</v>
      </c>
      <c r="AA17" s="28"/>
      <c r="AB17" s="18"/>
      <c r="AC17" s="18"/>
      <c r="AD17" s="18"/>
      <c r="AE17" s="18"/>
      <c r="AF17" s="23"/>
      <c r="AG17" s="2" t="s">
        <v>124</v>
      </c>
      <c r="AH17" s="2" t="s">
        <v>120</v>
      </c>
      <c r="AI17" s="2" t="s">
        <v>125</v>
      </c>
      <c r="AJ17" s="2"/>
      <c r="AK17" s="23"/>
      <c r="AL17" s="24"/>
      <c r="AM17" s="24"/>
      <c r="AN17" s="24"/>
      <c r="AO17" s="26"/>
      <c r="AP17" s="29"/>
      <c r="AQ17" s="24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159" customFormat="1" ht="15" customHeight="1" x14ac:dyDescent="0.25">
      <c r="A18" s="158"/>
      <c r="B18" s="31"/>
      <c r="C18" s="31"/>
      <c r="D18" s="32"/>
      <c r="E18" s="31"/>
      <c r="F18" s="31"/>
      <c r="G18" s="33"/>
      <c r="H18" s="31"/>
      <c r="I18" s="31"/>
      <c r="J18" s="31"/>
      <c r="K18" s="31"/>
      <c r="L18" s="31"/>
      <c r="M18" s="31"/>
      <c r="N18" s="27"/>
      <c r="O18" s="28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160"/>
      <c r="AA18" s="28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6"/>
      <c r="AP18" s="29"/>
      <c r="AQ18" s="24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159" customFormat="1" ht="15" customHeight="1" x14ac:dyDescent="0.25">
      <c r="A19" s="158"/>
      <c r="B19" s="209">
        <v>2005</v>
      </c>
      <c r="C19" s="209" t="s">
        <v>38</v>
      </c>
      <c r="D19" s="210" t="s">
        <v>148</v>
      </c>
      <c r="E19" s="209"/>
      <c r="F19" s="213" t="s">
        <v>149</v>
      </c>
      <c r="G19" s="211"/>
      <c r="H19" s="209"/>
      <c r="I19" s="209"/>
      <c r="J19" s="209"/>
      <c r="K19" s="209"/>
      <c r="L19" s="209"/>
      <c r="M19" s="209"/>
      <c r="N19" s="212"/>
      <c r="O19" s="28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160"/>
      <c r="AA19" s="28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6"/>
      <c r="AP19" s="29"/>
      <c r="AQ19" s="24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159" customFormat="1" ht="15" customHeight="1" x14ac:dyDescent="0.25">
      <c r="A20" s="158"/>
      <c r="B20" s="31"/>
      <c r="C20" s="31"/>
      <c r="D20" s="32"/>
      <c r="E20" s="31"/>
      <c r="F20" s="31"/>
      <c r="G20" s="33"/>
      <c r="H20" s="31"/>
      <c r="I20" s="31"/>
      <c r="J20" s="31"/>
      <c r="K20" s="31"/>
      <c r="L20" s="31"/>
      <c r="M20" s="31"/>
      <c r="N20" s="27"/>
      <c r="O20" s="28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160"/>
      <c r="AA20" s="28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6"/>
      <c r="AP20" s="29"/>
      <c r="AQ20" s="24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159" customFormat="1" ht="15" customHeight="1" x14ac:dyDescent="0.25">
      <c r="A21" s="158"/>
      <c r="B21" s="209">
        <v>2007</v>
      </c>
      <c r="C21" s="209" t="s">
        <v>41</v>
      </c>
      <c r="D21" s="210" t="s">
        <v>148</v>
      </c>
      <c r="E21" s="209"/>
      <c r="F21" s="213" t="s">
        <v>149</v>
      </c>
      <c r="G21" s="211"/>
      <c r="H21" s="209"/>
      <c r="I21" s="209"/>
      <c r="J21" s="209"/>
      <c r="K21" s="209"/>
      <c r="L21" s="209"/>
      <c r="M21" s="209"/>
      <c r="N21" s="212"/>
      <c r="O21" s="28"/>
      <c r="P21" s="18"/>
      <c r="Q21" s="18"/>
      <c r="R21" s="18"/>
      <c r="S21" s="18"/>
      <c r="T21" s="23"/>
      <c r="U21" s="24"/>
      <c r="V21" s="24"/>
      <c r="W21" s="24"/>
      <c r="X21" s="24"/>
      <c r="Y21" s="24"/>
      <c r="Z21" s="160"/>
      <c r="AA21" s="28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4"/>
      <c r="AN21" s="24"/>
      <c r="AO21" s="26"/>
      <c r="AP21" s="29"/>
      <c r="AQ21" s="24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159" customFormat="1" ht="15" customHeight="1" x14ac:dyDescent="0.2">
      <c r="A22" s="161"/>
      <c r="B22" s="16" t="s">
        <v>7</v>
      </c>
      <c r="C22" s="17"/>
      <c r="D22" s="15"/>
      <c r="E22" s="18">
        <v>237</v>
      </c>
      <c r="F22" s="18">
        <v>3</v>
      </c>
      <c r="G22" s="18">
        <v>69</v>
      </c>
      <c r="H22" s="18">
        <v>71</v>
      </c>
      <c r="I22" s="18">
        <v>755</v>
      </c>
      <c r="J22" s="18">
        <v>178</v>
      </c>
      <c r="K22" s="18">
        <v>269</v>
      </c>
      <c r="L22" s="18">
        <v>236</v>
      </c>
      <c r="M22" s="18">
        <v>72</v>
      </c>
      <c r="N22" s="35">
        <v>0.46800000000000003</v>
      </c>
      <c r="O22" s="23"/>
      <c r="P22" s="108" t="s">
        <v>101</v>
      </c>
      <c r="Q22" s="108" t="s">
        <v>101</v>
      </c>
      <c r="R22" s="108" t="s">
        <v>101</v>
      </c>
      <c r="S22" s="108" t="s">
        <v>101</v>
      </c>
      <c r="T22" s="23"/>
      <c r="U22" s="18">
        <v>45</v>
      </c>
      <c r="V22" s="18">
        <v>1</v>
      </c>
      <c r="W22" s="18">
        <v>13</v>
      </c>
      <c r="X22" s="18">
        <v>14</v>
      </c>
      <c r="Y22" s="18">
        <v>126</v>
      </c>
      <c r="Z22" s="35">
        <v>0.46800000000000003</v>
      </c>
      <c r="AA22" s="23"/>
      <c r="AB22" s="108" t="s">
        <v>101</v>
      </c>
      <c r="AC22" s="108" t="s">
        <v>101</v>
      </c>
      <c r="AD22" s="108" t="s">
        <v>101</v>
      </c>
      <c r="AE22" s="108" t="s">
        <v>101</v>
      </c>
      <c r="AF22" s="23"/>
      <c r="AG22" s="108" t="s">
        <v>126</v>
      </c>
      <c r="AH22" s="108" t="s">
        <v>127</v>
      </c>
      <c r="AI22" s="108" t="s">
        <v>128</v>
      </c>
      <c r="AJ22" s="108" t="s">
        <v>129</v>
      </c>
      <c r="AK22" s="23"/>
      <c r="AL22" s="18">
        <v>0</v>
      </c>
      <c r="AM22" s="18">
        <v>0</v>
      </c>
      <c r="AN22" s="18">
        <v>0</v>
      </c>
      <c r="AO22" s="18">
        <v>1</v>
      </c>
      <c r="AP22" s="18">
        <v>1</v>
      </c>
      <c r="AQ22" s="18">
        <v>3</v>
      </c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159" customFormat="1" ht="15" customHeight="1" x14ac:dyDescent="0.2">
      <c r="A23" s="16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62"/>
      <c r="O23" s="23"/>
      <c r="P23" s="22"/>
      <c r="Q23" s="20"/>
      <c r="R23" s="163"/>
      <c r="S23" s="164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163"/>
      <c r="AE23" s="164"/>
      <c r="AF23" s="23"/>
      <c r="AG23" s="165">
        <v>0.83299999999999996</v>
      </c>
      <c r="AH23" s="166">
        <v>0.4</v>
      </c>
      <c r="AI23" s="166">
        <v>1</v>
      </c>
      <c r="AJ23" s="167">
        <v>0.5</v>
      </c>
      <c r="AK23" s="23"/>
      <c r="AL23" s="17"/>
      <c r="AM23" s="14"/>
      <c r="AN23" s="14"/>
      <c r="AO23" s="14"/>
      <c r="AP23" s="14"/>
      <c r="AQ23" s="1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">
      <c r="A24" s="158"/>
      <c r="B24" s="36" t="s">
        <v>2</v>
      </c>
      <c r="C24" s="29"/>
      <c r="D24" s="37">
        <v>539.66666666666663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23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s="159" customFormat="1" ht="15" customHeight="1" x14ac:dyDescent="0.25">
      <c r="A25" s="15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8"/>
      <c r="P25" s="38"/>
      <c r="Q25" s="41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23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5">
      <c r="A26" s="158"/>
      <c r="B26" s="22" t="s">
        <v>25</v>
      </c>
      <c r="C26" s="42"/>
      <c r="D26" s="4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8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3" t="s">
        <v>30</v>
      </c>
      <c r="Q26" s="43"/>
      <c r="R26" s="12"/>
      <c r="S26" s="12"/>
      <c r="T26" s="44"/>
      <c r="U26" s="44"/>
      <c r="V26" s="44"/>
      <c r="W26" s="44"/>
      <c r="X26" s="44"/>
      <c r="Y26" s="12"/>
      <c r="Z26" s="12"/>
      <c r="AA26" s="12"/>
      <c r="AB26" s="12"/>
      <c r="AC26" s="12"/>
      <c r="AD26" s="12"/>
      <c r="AE26" s="45"/>
      <c r="AF26" s="23"/>
      <c r="AG26" s="43" t="s">
        <v>102</v>
      </c>
      <c r="AH26" s="12"/>
      <c r="AI26" s="44"/>
      <c r="AJ26" s="45"/>
      <c r="AK26" s="23"/>
      <c r="AL26" s="10" t="s">
        <v>103</v>
      </c>
      <c r="AM26" s="12"/>
      <c r="AN26" s="12"/>
      <c r="AO26" s="12"/>
      <c r="AP26" s="12"/>
      <c r="AQ26" s="45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5">
      <c r="A27" s="158"/>
      <c r="B27" s="43" t="s">
        <v>13</v>
      </c>
      <c r="C27" s="12"/>
      <c r="D27" s="45"/>
      <c r="E27" s="24">
        <v>237</v>
      </c>
      <c r="F27" s="24">
        <v>3</v>
      </c>
      <c r="G27" s="24">
        <v>69</v>
      </c>
      <c r="H27" s="24">
        <v>71</v>
      </c>
      <c r="I27" s="24">
        <v>755</v>
      </c>
      <c r="J27" s="38"/>
      <c r="K27" s="46">
        <v>0.30379746835443039</v>
      </c>
      <c r="L27" s="46">
        <v>0.29957805907172996</v>
      </c>
      <c r="M27" s="46">
        <v>3.1856540084388185</v>
      </c>
      <c r="N27" s="27">
        <v>0.46800000000000003</v>
      </c>
      <c r="P27" s="192" t="s">
        <v>9</v>
      </c>
      <c r="Q27" s="214"/>
      <c r="R27" s="193" t="s">
        <v>47</v>
      </c>
      <c r="S27" s="215"/>
      <c r="T27" s="215"/>
      <c r="U27" s="215"/>
      <c r="V27" s="215"/>
      <c r="W27" s="215"/>
      <c r="X27" s="215"/>
      <c r="Y27" s="216" t="s">
        <v>11</v>
      </c>
      <c r="Z27" s="216"/>
      <c r="AA27" s="193"/>
      <c r="AB27" s="193"/>
      <c r="AC27" s="216" t="s">
        <v>50</v>
      </c>
      <c r="AD27" s="217"/>
      <c r="AE27" s="218"/>
      <c r="AF27" s="23"/>
      <c r="AG27" s="192"/>
      <c r="AH27" s="229"/>
      <c r="AI27" s="229"/>
      <c r="AJ27" s="194"/>
      <c r="AK27" s="23"/>
      <c r="AL27" s="192"/>
      <c r="AM27" s="216"/>
      <c r="AN27" s="193"/>
      <c r="AO27" s="193"/>
      <c r="AP27" s="193"/>
      <c r="AQ27" s="194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158"/>
      <c r="B28" s="47" t="s">
        <v>15</v>
      </c>
      <c r="C28" s="48"/>
      <c r="D28" s="49"/>
      <c r="E28" s="24">
        <v>45</v>
      </c>
      <c r="F28" s="24">
        <v>1</v>
      </c>
      <c r="G28" s="24">
        <v>13</v>
      </c>
      <c r="H28" s="24">
        <v>14</v>
      </c>
      <c r="I28" s="24">
        <v>126</v>
      </c>
      <c r="J28" s="38"/>
      <c r="K28" s="46">
        <v>0.31111111111111112</v>
      </c>
      <c r="L28" s="46">
        <v>0.31111111111111112</v>
      </c>
      <c r="M28" s="46">
        <v>2.8</v>
      </c>
      <c r="N28" s="27">
        <v>0.45200000000000001</v>
      </c>
      <c r="P28" s="219" t="s">
        <v>104</v>
      </c>
      <c r="Q28" s="220"/>
      <c r="R28" s="215" t="s">
        <v>48</v>
      </c>
      <c r="S28" s="215"/>
      <c r="T28" s="215"/>
      <c r="U28" s="215"/>
      <c r="V28" s="215"/>
      <c r="W28" s="215"/>
      <c r="X28" s="215"/>
      <c r="Y28" s="221" t="s">
        <v>49</v>
      </c>
      <c r="Z28" s="221"/>
      <c r="AA28" s="215"/>
      <c r="AB28" s="215"/>
      <c r="AC28" s="221" t="s">
        <v>51</v>
      </c>
      <c r="AD28" s="222"/>
      <c r="AE28" s="218"/>
      <c r="AF28" s="23"/>
      <c r="AG28" s="219"/>
      <c r="AH28" s="215"/>
      <c r="AI28" s="215"/>
      <c r="AJ28" s="218"/>
      <c r="AK28" s="23"/>
      <c r="AL28" s="219"/>
      <c r="AM28" s="221"/>
      <c r="AN28" s="215"/>
      <c r="AO28" s="215"/>
      <c r="AP28" s="215"/>
      <c r="AQ28" s="21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">
      <c r="A29" s="158"/>
      <c r="B29" s="50" t="s">
        <v>16</v>
      </c>
      <c r="C29" s="51"/>
      <c r="D29" s="52"/>
      <c r="E29" s="34">
        <v>5</v>
      </c>
      <c r="F29" s="34">
        <v>0</v>
      </c>
      <c r="G29" s="34">
        <v>1</v>
      </c>
      <c r="H29" s="34">
        <v>1</v>
      </c>
      <c r="I29" s="34">
        <v>12</v>
      </c>
      <c r="J29" s="38"/>
      <c r="K29" s="53">
        <v>0.2</v>
      </c>
      <c r="L29" s="53">
        <v>0.2</v>
      </c>
      <c r="M29" s="53">
        <v>2.4</v>
      </c>
      <c r="N29" s="54">
        <v>0.5</v>
      </c>
      <c r="O29" s="23"/>
      <c r="P29" s="219" t="s">
        <v>105</v>
      </c>
      <c r="Q29" s="220"/>
      <c r="R29" s="215" t="s">
        <v>48</v>
      </c>
      <c r="S29" s="215"/>
      <c r="T29" s="215"/>
      <c r="U29" s="215"/>
      <c r="V29" s="215"/>
      <c r="W29" s="215"/>
      <c r="X29" s="215"/>
      <c r="Y29" s="221" t="s">
        <v>49</v>
      </c>
      <c r="Z29" s="221"/>
      <c r="AA29" s="215"/>
      <c r="AB29" s="215"/>
      <c r="AC29" s="221" t="s">
        <v>51</v>
      </c>
      <c r="AD29" s="222"/>
      <c r="AE29" s="218"/>
      <c r="AF29" s="23"/>
      <c r="AG29" s="219"/>
      <c r="AH29" s="222"/>
      <c r="AI29" s="222"/>
      <c r="AJ29" s="218"/>
      <c r="AK29" s="23"/>
      <c r="AL29" s="219"/>
      <c r="AM29" s="221"/>
      <c r="AN29" s="215"/>
      <c r="AO29" s="215"/>
      <c r="AP29" s="215"/>
      <c r="AQ29" s="21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">
      <c r="A30" s="158"/>
      <c r="B30" s="55" t="s">
        <v>26</v>
      </c>
      <c r="C30" s="56"/>
      <c r="D30" s="57"/>
      <c r="E30" s="18">
        <v>287</v>
      </c>
      <c r="F30" s="18">
        <v>4</v>
      </c>
      <c r="G30" s="18">
        <v>83</v>
      </c>
      <c r="H30" s="18">
        <v>86</v>
      </c>
      <c r="I30" s="18">
        <v>893</v>
      </c>
      <c r="J30" s="38"/>
      <c r="K30" s="58">
        <v>0.30313588850174217</v>
      </c>
      <c r="L30" s="58">
        <v>0.29965156794425085</v>
      </c>
      <c r="M30" s="58">
        <v>3.1114982578397212</v>
      </c>
      <c r="N30" s="35">
        <v>0.46600000000000003</v>
      </c>
      <c r="O30" s="23"/>
      <c r="P30" s="223" t="s">
        <v>10</v>
      </c>
      <c r="Q30" s="224"/>
      <c r="R30" s="225" t="s">
        <v>106</v>
      </c>
      <c r="S30" s="225"/>
      <c r="T30" s="225"/>
      <c r="U30" s="225"/>
      <c r="V30" s="225"/>
      <c r="W30" s="225"/>
      <c r="X30" s="225"/>
      <c r="Y30" s="226" t="s">
        <v>107</v>
      </c>
      <c r="Z30" s="226"/>
      <c r="AA30" s="225"/>
      <c r="AB30" s="225"/>
      <c r="AC30" s="226" t="s">
        <v>108</v>
      </c>
      <c r="AD30" s="227"/>
      <c r="AE30" s="228"/>
      <c r="AF30" s="23"/>
      <c r="AG30" s="99"/>
      <c r="AH30" s="227"/>
      <c r="AI30" s="227"/>
      <c r="AJ30" s="228"/>
      <c r="AK30" s="23"/>
      <c r="AL30" s="223"/>
      <c r="AM30" s="226"/>
      <c r="AN30" s="225"/>
      <c r="AO30" s="225"/>
      <c r="AP30" s="225"/>
      <c r="AQ30" s="22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3.5" customHeight="1" x14ac:dyDescent="0.25">
      <c r="A31" s="158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3"/>
      <c r="P31" s="38"/>
      <c r="Q31" s="41"/>
      <c r="R31" s="38"/>
      <c r="S31" s="38"/>
      <c r="T31" s="23"/>
      <c r="U31" s="23"/>
      <c r="V31" s="59"/>
      <c r="W31" s="38"/>
      <c r="X31" s="38"/>
      <c r="Y31" s="38"/>
      <c r="Z31" s="38"/>
      <c r="AA31" s="38"/>
      <c r="AB31" s="38"/>
      <c r="AC31" s="38"/>
      <c r="AD31" s="38"/>
      <c r="AE31" s="38"/>
      <c r="AF31" s="23"/>
      <c r="AG31" s="23"/>
      <c r="AH31" s="59"/>
      <c r="AI31" s="38"/>
      <c r="AJ31" s="38"/>
      <c r="AK31" s="23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5" customHeight="1" x14ac:dyDescent="0.25">
      <c r="A32" s="158"/>
      <c r="B32" s="38" t="s">
        <v>45</v>
      </c>
      <c r="C32" s="38"/>
      <c r="D32" s="38" t="s">
        <v>46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41"/>
      <c r="W32" s="38"/>
      <c r="X32" s="38"/>
      <c r="Y32" s="23"/>
      <c r="Z32" s="23"/>
      <c r="AA32" s="23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15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41"/>
      <c r="W33" s="38"/>
      <c r="X33" s="38"/>
      <c r="Y33" s="23"/>
      <c r="Z33" s="23"/>
      <c r="AA33" s="23"/>
      <c r="AB33" s="59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59"/>
      <c r="AN33" s="59"/>
      <c r="AO33" s="59"/>
      <c r="AP33" s="59"/>
      <c r="AQ33" s="59"/>
      <c r="AR33" s="59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">
      <c r="A34" s="158"/>
      <c r="B34" s="230" t="s">
        <v>151</v>
      </c>
      <c r="C34" s="231"/>
      <c r="D34" s="231"/>
      <c r="E34" s="231"/>
      <c r="F34" s="231" t="s">
        <v>152</v>
      </c>
      <c r="G34" s="231" t="s">
        <v>3</v>
      </c>
      <c r="H34" s="231" t="s">
        <v>5</v>
      </c>
      <c r="I34" s="231" t="s">
        <v>6</v>
      </c>
      <c r="J34" s="231" t="s">
        <v>153</v>
      </c>
      <c r="K34" s="33" t="s">
        <v>17</v>
      </c>
      <c r="L34" s="38"/>
      <c r="M34" s="232" t="s">
        <v>154</v>
      </c>
      <c r="N34" s="233"/>
      <c r="O34" s="233"/>
      <c r="P34" s="231" t="s">
        <v>3</v>
      </c>
      <c r="Q34" s="231" t="s">
        <v>5</v>
      </c>
      <c r="R34" s="231" t="s">
        <v>6</v>
      </c>
      <c r="S34" s="231" t="s">
        <v>153</v>
      </c>
      <c r="T34" s="233"/>
      <c r="U34" s="33" t="s">
        <v>17</v>
      </c>
      <c r="V34" s="38"/>
      <c r="W34" s="232" t="s">
        <v>155</v>
      </c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4"/>
      <c r="AI34" s="232" t="s">
        <v>283</v>
      </c>
      <c r="AJ34" s="235"/>
      <c r="AK34" s="235"/>
      <c r="AL34" s="235"/>
      <c r="AM34" s="233"/>
      <c r="AN34" s="233"/>
      <c r="AO34" s="233"/>
      <c r="AP34" s="233"/>
      <c r="AQ34" s="236"/>
      <c r="AR34" s="23"/>
      <c r="AS34" s="23"/>
    </row>
    <row r="35" spans="1:55" ht="15" customHeight="1" x14ac:dyDescent="0.2">
      <c r="A35" s="158"/>
      <c r="B35" s="237">
        <v>1986</v>
      </c>
      <c r="C35" s="238" t="s">
        <v>35</v>
      </c>
      <c r="D35" s="215" t="s">
        <v>36</v>
      </c>
      <c r="E35" s="238"/>
      <c r="F35" s="238">
        <v>20</v>
      </c>
      <c r="G35" s="238">
        <v>3</v>
      </c>
      <c r="H35" s="239">
        <f>PRODUCT((F7+G7)/E7)</f>
        <v>0.33333333333333331</v>
      </c>
      <c r="I35" s="239">
        <f>PRODUCT(H7/E7)</f>
        <v>0.33333333333333331</v>
      </c>
      <c r="J35" s="239">
        <f>PRODUCT(F7+G7+H7)/E7</f>
        <v>0.66666666666666663</v>
      </c>
      <c r="K35" s="240">
        <f>PRODUCT(I7/E7)</f>
        <v>2</v>
      </c>
      <c r="L35" s="41"/>
      <c r="M35" s="241" t="s">
        <v>162</v>
      </c>
      <c r="N35" s="238"/>
      <c r="O35" s="238">
        <v>20</v>
      </c>
      <c r="P35" s="259" t="s">
        <v>184</v>
      </c>
      <c r="Q35" s="259" t="s">
        <v>204</v>
      </c>
      <c r="R35" s="259" t="s">
        <v>214</v>
      </c>
      <c r="S35" s="259" t="s">
        <v>224</v>
      </c>
      <c r="T35" s="239"/>
      <c r="U35" s="240" t="s">
        <v>195</v>
      </c>
      <c r="V35" s="41"/>
      <c r="W35" s="241" t="s">
        <v>157</v>
      </c>
      <c r="X35" s="222"/>
      <c r="Y35" s="215"/>
      <c r="Z35" s="215"/>
      <c r="AA35" s="215"/>
      <c r="AB35" s="215"/>
      <c r="AC35" s="215"/>
      <c r="AD35" s="215"/>
      <c r="AE35" s="215"/>
      <c r="AF35" s="215"/>
      <c r="AG35" s="221"/>
      <c r="AH35" s="242"/>
      <c r="AI35" s="237">
        <v>6240</v>
      </c>
      <c r="AJ35" s="243" t="s">
        <v>276</v>
      </c>
      <c r="AK35" s="215"/>
      <c r="AL35" s="215"/>
      <c r="AM35" s="215"/>
      <c r="AN35" s="215"/>
      <c r="AO35" s="215"/>
      <c r="AP35" s="215"/>
      <c r="AQ35" s="218"/>
      <c r="AR35" s="23"/>
      <c r="AS35" s="23"/>
    </row>
    <row r="36" spans="1:55" ht="15" customHeight="1" x14ac:dyDescent="0.2">
      <c r="A36" s="158"/>
      <c r="B36" s="237">
        <v>1987</v>
      </c>
      <c r="C36" s="238" t="s">
        <v>37</v>
      </c>
      <c r="D36" s="215" t="s">
        <v>36</v>
      </c>
      <c r="E36" s="238"/>
      <c r="F36" s="238">
        <v>21</v>
      </c>
      <c r="G36" s="238">
        <v>12</v>
      </c>
      <c r="H36" s="260">
        <f t="shared" ref="H36:H45" si="0">PRODUCT((F8+G8)/E8)</f>
        <v>1</v>
      </c>
      <c r="I36" s="239">
        <f t="shared" ref="I36:I45" si="1">PRODUCT(H8/E8)</f>
        <v>0.33333333333333331</v>
      </c>
      <c r="J36" s="239">
        <f t="shared" ref="J36:J45" si="2">PRODUCT(F8+G8+H8)/E8</f>
        <v>1.3333333333333333</v>
      </c>
      <c r="K36" s="240">
        <f t="shared" ref="K36:K45" si="3">PRODUCT(I8/E8)</f>
        <v>3.1666666666666665</v>
      </c>
      <c r="L36" s="41"/>
      <c r="M36" s="241" t="s">
        <v>163</v>
      </c>
      <c r="N36" s="238"/>
      <c r="O36" s="238">
        <v>20</v>
      </c>
      <c r="P36" s="259" t="s">
        <v>185</v>
      </c>
      <c r="Q36" s="259" t="s">
        <v>205</v>
      </c>
      <c r="R36" s="259" t="s">
        <v>215</v>
      </c>
      <c r="S36" s="259" t="s">
        <v>225</v>
      </c>
      <c r="T36" s="239"/>
      <c r="U36" s="240" t="s">
        <v>196</v>
      </c>
      <c r="V36" s="41"/>
      <c r="W36" s="244" t="s">
        <v>159</v>
      </c>
      <c r="X36" s="222"/>
      <c r="Y36" s="222" t="s">
        <v>182</v>
      </c>
      <c r="Z36" s="258"/>
      <c r="AA36" s="258"/>
      <c r="AB36" s="258"/>
      <c r="AC36" s="258"/>
      <c r="AD36" s="258"/>
      <c r="AE36" s="258"/>
      <c r="AF36" s="258"/>
      <c r="AG36" s="258" t="s">
        <v>183</v>
      </c>
      <c r="AH36" s="218"/>
      <c r="AI36" s="264">
        <v>6197</v>
      </c>
      <c r="AJ36" s="222" t="s">
        <v>277</v>
      </c>
      <c r="AK36" s="215"/>
      <c r="AL36" s="215"/>
      <c r="AM36" s="215"/>
      <c r="AN36" s="215"/>
      <c r="AO36" s="215"/>
      <c r="AP36" s="238"/>
      <c r="AQ36" s="218"/>
      <c r="AR36" s="23"/>
      <c r="AS36" s="23"/>
    </row>
    <row r="37" spans="1:55" ht="15" customHeight="1" x14ac:dyDescent="0.2">
      <c r="A37" s="158"/>
      <c r="B37" s="237">
        <v>1988</v>
      </c>
      <c r="C37" s="238" t="s">
        <v>38</v>
      </c>
      <c r="D37" s="215" t="s">
        <v>36</v>
      </c>
      <c r="E37" s="238"/>
      <c r="F37" s="238">
        <v>22</v>
      </c>
      <c r="G37" s="238">
        <v>12</v>
      </c>
      <c r="H37" s="239">
        <f t="shared" si="0"/>
        <v>8.3333333333333329E-2</v>
      </c>
      <c r="I37" s="239">
        <f t="shared" si="1"/>
        <v>8.3333333333333329E-2</v>
      </c>
      <c r="J37" s="239">
        <f t="shared" si="2"/>
        <v>0.16666666666666666</v>
      </c>
      <c r="K37" s="240">
        <f t="shared" si="3"/>
        <v>0.91666666666666663</v>
      </c>
      <c r="L37" s="41"/>
      <c r="M37" s="241" t="s">
        <v>164</v>
      </c>
      <c r="N37" s="238"/>
      <c r="O37" s="238">
        <v>21</v>
      </c>
      <c r="P37" s="259" t="s">
        <v>186</v>
      </c>
      <c r="Q37" s="259" t="s">
        <v>206</v>
      </c>
      <c r="R37" s="259" t="s">
        <v>216</v>
      </c>
      <c r="S37" s="259" t="s">
        <v>226</v>
      </c>
      <c r="T37" s="239"/>
      <c r="U37" s="240" t="s">
        <v>196</v>
      </c>
      <c r="V37" s="41"/>
      <c r="W37" s="244"/>
      <c r="X37" s="222"/>
      <c r="Y37" s="222"/>
      <c r="Z37" s="215"/>
      <c r="AA37" s="215"/>
      <c r="AB37" s="215"/>
      <c r="AC37" s="222"/>
      <c r="AD37" s="215"/>
      <c r="AE37" s="215"/>
      <c r="AF37" s="215"/>
      <c r="AG37" s="215"/>
      <c r="AH37" s="218"/>
      <c r="AI37" s="238">
        <v>5820</v>
      </c>
      <c r="AJ37" s="222" t="s">
        <v>278</v>
      </c>
      <c r="AK37" s="215"/>
      <c r="AL37" s="215"/>
      <c r="AM37" s="222"/>
      <c r="AN37" s="215"/>
      <c r="AO37" s="215"/>
      <c r="AP37" s="238"/>
      <c r="AQ37" s="218"/>
      <c r="AR37" s="23"/>
      <c r="AS37" s="23"/>
    </row>
    <row r="38" spans="1:55" ht="15" customHeight="1" x14ac:dyDescent="0.2">
      <c r="A38" s="158"/>
      <c r="B38" s="237">
        <v>1989</v>
      </c>
      <c r="C38" s="238" t="s">
        <v>39</v>
      </c>
      <c r="D38" s="215" t="s">
        <v>36</v>
      </c>
      <c r="E38" s="238"/>
      <c r="F38" s="238">
        <v>23</v>
      </c>
      <c r="G38" s="238">
        <v>19</v>
      </c>
      <c r="H38" s="239">
        <f t="shared" si="0"/>
        <v>0</v>
      </c>
      <c r="I38" s="239">
        <f t="shared" si="1"/>
        <v>0.15789473684210525</v>
      </c>
      <c r="J38" s="239">
        <f t="shared" si="2"/>
        <v>0.15789473684210525</v>
      </c>
      <c r="K38" s="240">
        <f t="shared" si="3"/>
        <v>1.736842105263158</v>
      </c>
      <c r="L38" s="41"/>
      <c r="M38" s="241" t="s">
        <v>165</v>
      </c>
      <c r="N38" s="238"/>
      <c r="O38" s="238"/>
      <c r="P38" s="259" t="s">
        <v>187</v>
      </c>
      <c r="Q38" s="259" t="s">
        <v>207</v>
      </c>
      <c r="R38" s="259" t="s">
        <v>217</v>
      </c>
      <c r="S38" s="259" t="s">
        <v>227</v>
      </c>
      <c r="T38" s="239"/>
      <c r="U38" s="240" t="s">
        <v>197</v>
      </c>
      <c r="V38" s="41"/>
      <c r="W38" s="244"/>
      <c r="X38" s="222"/>
      <c r="Y38" s="222"/>
      <c r="Z38" s="215"/>
      <c r="AA38" s="215"/>
      <c r="AB38" s="215"/>
      <c r="AC38" s="222"/>
      <c r="AD38" s="215"/>
      <c r="AE38" s="215"/>
      <c r="AF38" s="215"/>
      <c r="AG38" s="215"/>
      <c r="AH38" s="218"/>
      <c r="AI38" s="264">
        <v>5123</v>
      </c>
      <c r="AJ38" s="222" t="s">
        <v>279</v>
      </c>
      <c r="AK38" s="215"/>
      <c r="AL38" s="215"/>
      <c r="AM38" s="222"/>
      <c r="AN38" s="215"/>
      <c r="AO38" s="215"/>
      <c r="AP38" s="238"/>
      <c r="AQ38" s="218"/>
      <c r="AR38" s="23"/>
      <c r="AS38" s="23"/>
    </row>
    <row r="39" spans="1:55" ht="15" customHeight="1" x14ac:dyDescent="0.2">
      <c r="A39" s="158"/>
      <c r="B39" s="237">
        <v>1990</v>
      </c>
      <c r="C39" s="238" t="s">
        <v>40</v>
      </c>
      <c r="D39" s="215" t="s">
        <v>36</v>
      </c>
      <c r="E39" s="238"/>
      <c r="F39" s="238">
        <v>24</v>
      </c>
      <c r="G39" s="238">
        <v>23</v>
      </c>
      <c r="H39" s="239">
        <f t="shared" si="0"/>
        <v>0.13043478260869565</v>
      </c>
      <c r="I39" s="239">
        <f t="shared" si="1"/>
        <v>0.21739130434782608</v>
      </c>
      <c r="J39" s="239">
        <f t="shared" si="2"/>
        <v>0.34782608695652173</v>
      </c>
      <c r="K39" s="240">
        <f t="shared" si="3"/>
        <v>2.0434782608695654</v>
      </c>
      <c r="L39" s="41"/>
      <c r="M39" s="241" t="s">
        <v>166</v>
      </c>
      <c r="N39" s="238"/>
      <c r="O39" s="238"/>
      <c r="P39" s="259" t="s">
        <v>188</v>
      </c>
      <c r="Q39" s="259" t="s">
        <v>208</v>
      </c>
      <c r="R39" s="259" t="s">
        <v>186</v>
      </c>
      <c r="S39" s="259" t="s">
        <v>228</v>
      </c>
      <c r="T39" s="239"/>
      <c r="U39" s="240" t="s">
        <v>198</v>
      </c>
      <c r="V39" s="41"/>
      <c r="W39" s="244"/>
      <c r="X39" s="222"/>
      <c r="Y39" s="222"/>
      <c r="Z39" s="215"/>
      <c r="AA39" s="215"/>
      <c r="AB39" s="215"/>
      <c r="AC39" s="222"/>
      <c r="AD39" s="215"/>
      <c r="AE39" s="215"/>
      <c r="AF39" s="215"/>
      <c r="AG39" s="215"/>
      <c r="AH39" s="218"/>
      <c r="AI39" s="264">
        <v>5120</v>
      </c>
      <c r="AJ39" s="222" t="s">
        <v>280</v>
      </c>
      <c r="AK39" s="215"/>
      <c r="AL39" s="215"/>
      <c r="AM39" s="222"/>
      <c r="AN39" s="215"/>
      <c r="AO39" s="215"/>
      <c r="AP39" s="215"/>
      <c r="AQ39" s="218"/>
      <c r="AR39" s="23"/>
      <c r="AS39" s="23"/>
    </row>
    <row r="40" spans="1:55" ht="15" customHeight="1" x14ac:dyDescent="0.2">
      <c r="A40" s="158"/>
      <c r="B40" s="237">
        <v>1991</v>
      </c>
      <c r="C40" s="238" t="s">
        <v>41</v>
      </c>
      <c r="D40" s="215" t="s">
        <v>36</v>
      </c>
      <c r="E40" s="238"/>
      <c r="F40" s="238">
        <v>25</v>
      </c>
      <c r="G40" s="238">
        <v>26</v>
      </c>
      <c r="H40" s="239">
        <f t="shared" si="0"/>
        <v>0.19230769230769232</v>
      </c>
      <c r="I40" s="239">
        <f t="shared" si="1"/>
        <v>0.34615384615384615</v>
      </c>
      <c r="J40" s="239">
        <f t="shared" si="2"/>
        <v>0.53846153846153844</v>
      </c>
      <c r="K40" s="240">
        <f t="shared" si="3"/>
        <v>2.5</v>
      </c>
      <c r="L40" s="41"/>
      <c r="M40" s="241" t="s">
        <v>167</v>
      </c>
      <c r="N40" s="238"/>
      <c r="O40" s="238"/>
      <c r="P40" s="259" t="s">
        <v>189</v>
      </c>
      <c r="Q40" s="259" t="s">
        <v>209</v>
      </c>
      <c r="R40" s="259" t="s">
        <v>218</v>
      </c>
      <c r="S40" s="259" t="s">
        <v>218</v>
      </c>
      <c r="T40" s="239"/>
      <c r="U40" s="240" t="s">
        <v>199</v>
      </c>
      <c r="V40" s="41"/>
      <c r="W40" s="244"/>
      <c r="X40" s="222"/>
      <c r="Y40" s="222"/>
      <c r="Z40" s="215"/>
      <c r="AA40" s="215"/>
      <c r="AB40" s="215"/>
      <c r="AC40" s="222"/>
      <c r="AD40" s="215"/>
      <c r="AE40" s="215"/>
      <c r="AF40" s="215"/>
      <c r="AG40" s="215"/>
      <c r="AH40" s="218"/>
      <c r="AI40" s="264">
        <v>5115</v>
      </c>
      <c r="AJ40" s="222" t="s">
        <v>281</v>
      </c>
      <c r="AK40" s="215"/>
      <c r="AL40" s="215"/>
      <c r="AM40" s="222"/>
      <c r="AN40" s="215"/>
      <c r="AO40" s="215"/>
      <c r="AP40" s="215"/>
      <c r="AQ40" s="218"/>
      <c r="AR40" s="23"/>
      <c r="AS40" s="23"/>
    </row>
    <row r="41" spans="1:55" ht="15" customHeight="1" x14ac:dyDescent="0.2">
      <c r="A41" s="158"/>
      <c r="B41" s="237">
        <v>1992</v>
      </c>
      <c r="C41" s="238" t="s">
        <v>42</v>
      </c>
      <c r="D41" s="215" t="s">
        <v>36</v>
      </c>
      <c r="E41" s="238"/>
      <c r="F41" s="238">
        <v>26</v>
      </c>
      <c r="G41" s="238">
        <v>26</v>
      </c>
      <c r="H41" s="239">
        <f t="shared" si="0"/>
        <v>0.26923076923076922</v>
      </c>
      <c r="I41" s="239">
        <f t="shared" si="1"/>
        <v>0.38461538461538464</v>
      </c>
      <c r="J41" s="239">
        <f t="shared" si="2"/>
        <v>0.65384615384615385</v>
      </c>
      <c r="K41" s="240">
        <f t="shared" si="3"/>
        <v>3.1923076923076925</v>
      </c>
      <c r="L41" s="41"/>
      <c r="M41" s="241" t="s">
        <v>168</v>
      </c>
      <c r="N41" s="238"/>
      <c r="O41" s="238"/>
      <c r="P41" s="259" t="s">
        <v>190</v>
      </c>
      <c r="Q41" s="259" t="s">
        <v>210</v>
      </c>
      <c r="R41" s="259" t="s">
        <v>219</v>
      </c>
      <c r="S41" s="259" t="s">
        <v>229</v>
      </c>
      <c r="T41" s="239"/>
      <c r="U41" s="240" t="s">
        <v>200</v>
      </c>
      <c r="V41" s="41"/>
      <c r="W41" s="244"/>
      <c r="X41" s="222"/>
      <c r="Y41" s="222"/>
      <c r="Z41" s="215"/>
      <c r="AA41" s="215"/>
      <c r="AB41" s="215"/>
      <c r="AC41" s="222"/>
      <c r="AD41" s="215"/>
      <c r="AE41" s="215"/>
      <c r="AF41" s="215"/>
      <c r="AG41" s="215"/>
      <c r="AH41" s="218"/>
      <c r="AI41" s="264">
        <v>5066</v>
      </c>
      <c r="AJ41" s="215" t="s">
        <v>282</v>
      </c>
      <c r="AK41" s="215"/>
      <c r="AL41" s="215"/>
      <c r="AM41" s="222"/>
      <c r="AN41" s="215"/>
      <c r="AO41" s="215"/>
      <c r="AP41" s="215"/>
      <c r="AQ41" s="218"/>
      <c r="AR41" s="23"/>
      <c r="AS41" s="23"/>
    </row>
    <row r="42" spans="1:55" ht="15" customHeight="1" x14ac:dyDescent="0.2">
      <c r="A42" s="158"/>
      <c r="B42" s="237">
        <v>1993</v>
      </c>
      <c r="C42" s="238" t="s">
        <v>43</v>
      </c>
      <c r="D42" s="215" t="s">
        <v>36</v>
      </c>
      <c r="E42" s="238"/>
      <c r="F42" s="238">
        <v>27</v>
      </c>
      <c r="G42" s="238">
        <v>28</v>
      </c>
      <c r="H42" s="239">
        <f t="shared" si="0"/>
        <v>1</v>
      </c>
      <c r="I42" s="260">
        <f t="shared" si="1"/>
        <v>0.6071428571428571</v>
      </c>
      <c r="J42" s="260">
        <f t="shared" si="2"/>
        <v>1.6071428571428572</v>
      </c>
      <c r="K42" s="261">
        <f t="shared" si="3"/>
        <v>5.2142857142857144</v>
      </c>
      <c r="L42" s="41"/>
      <c r="M42" s="241" t="s">
        <v>156</v>
      </c>
      <c r="N42" s="238"/>
      <c r="O42" s="238"/>
      <c r="P42" s="259" t="s">
        <v>191</v>
      </c>
      <c r="Q42" s="259" t="s">
        <v>211</v>
      </c>
      <c r="R42" s="259" t="s">
        <v>220</v>
      </c>
      <c r="S42" s="259" t="s">
        <v>230</v>
      </c>
      <c r="T42" s="239"/>
      <c r="U42" s="240" t="s">
        <v>201</v>
      </c>
      <c r="V42" s="41"/>
      <c r="W42" s="244"/>
      <c r="X42" s="222"/>
      <c r="Y42" s="222"/>
      <c r="Z42" s="215"/>
      <c r="AA42" s="215"/>
      <c r="AB42" s="215"/>
      <c r="AC42" s="222"/>
      <c r="AD42" s="215"/>
      <c r="AE42" s="215"/>
      <c r="AF42" s="215"/>
      <c r="AG42" s="215"/>
      <c r="AH42" s="218"/>
      <c r="AI42" s="245"/>
      <c r="AJ42" s="215"/>
      <c r="AK42" s="215"/>
      <c r="AL42" s="215"/>
      <c r="AM42" s="222"/>
      <c r="AN42" s="215"/>
      <c r="AO42" s="215"/>
      <c r="AP42" s="215"/>
      <c r="AQ42" s="218"/>
      <c r="AR42" s="23"/>
      <c r="AS42" s="23"/>
    </row>
    <row r="43" spans="1:55" ht="15" customHeight="1" x14ac:dyDescent="0.2">
      <c r="A43" s="158"/>
      <c r="B43" s="237">
        <v>1994</v>
      </c>
      <c r="C43" s="238" t="s">
        <v>44</v>
      </c>
      <c r="D43" s="215" t="s">
        <v>36</v>
      </c>
      <c r="E43" s="238"/>
      <c r="F43" s="238">
        <v>28</v>
      </c>
      <c r="G43" s="238">
        <v>34</v>
      </c>
      <c r="H43" s="239">
        <f t="shared" si="0"/>
        <v>0.17647058823529413</v>
      </c>
      <c r="I43" s="239">
        <f t="shared" si="1"/>
        <v>0.23529411764705882</v>
      </c>
      <c r="J43" s="239">
        <f t="shared" si="2"/>
        <v>0.41176470588235292</v>
      </c>
      <c r="K43" s="240">
        <f t="shared" si="3"/>
        <v>4.5294117647058822</v>
      </c>
      <c r="L43" s="41"/>
      <c r="M43" s="241" t="s">
        <v>158</v>
      </c>
      <c r="N43" s="238"/>
      <c r="O43" s="238"/>
      <c r="P43" s="259" t="s">
        <v>192</v>
      </c>
      <c r="Q43" s="259" t="s">
        <v>196</v>
      </c>
      <c r="R43" s="259" t="s">
        <v>221</v>
      </c>
      <c r="S43" s="259" t="s">
        <v>231</v>
      </c>
      <c r="T43" s="239"/>
      <c r="U43" s="240" t="s">
        <v>202</v>
      </c>
      <c r="V43" s="41"/>
      <c r="W43" s="244"/>
      <c r="X43" s="222"/>
      <c r="Y43" s="222"/>
      <c r="Z43" s="215"/>
      <c r="AA43" s="215"/>
      <c r="AB43" s="215"/>
      <c r="AC43" s="222"/>
      <c r="AD43" s="215"/>
      <c r="AE43" s="215"/>
      <c r="AF43" s="215"/>
      <c r="AG43" s="215"/>
      <c r="AH43" s="218"/>
      <c r="AI43" s="245"/>
      <c r="AJ43" s="215"/>
      <c r="AK43" s="215"/>
      <c r="AL43" s="215"/>
      <c r="AM43" s="222"/>
      <c r="AN43" s="215"/>
      <c r="AO43" s="215"/>
      <c r="AP43" s="215"/>
      <c r="AQ43" s="218"/>
      <c r="AR43" s="23"/>
      <c r="AS43" s="23"/>
    </row>
    <row r="44" spans="1:55" ht="15" customHeight="1" x14ac:dyDescent="0.2">
      <c r="A44" s="158"/>
      <c r="B44" s="237">
        <v>1995</v>
      </c>
      <c r="C44" s="238" t="s">
        <v>41</v>
      </c>
      <c r="D44" s="215" t="s">
        <v>36</v>
      </c>
      <c r="E44" s="238"/>
      <c r="F44" s="238">
        <v>29</v>
      </c>
      <c r="G44" s="238">
        <v>29</v>
      </c>
      <c r="H44" s="239">
        <f t="shared" si="0"/>
        <v>0.17241379310344829</v>
      </c>
      <c r="I44" s="239">
        <f t="shared" si="1"/>
        <v>0.41379310344827586</v>
      </c>
      <c r="J44" s="239">
        <f t="shared" si="2"/>
        <v>0.58620689655172409</v>
      </c>
      <c r="K44" s="240">
        <f t="shared" si="3"/>
        <v>4.068965517241379</v>
      </c>
      <c r="L44" s="41"/>
      <c r="M44" s="241" t="s">
        <v>160</v>
      </c>
      <c r="N44" s="238"/>
      <c r="O44" s="238"/>
      <c r="P44" s="259" t="s">
        <v>193</v>
      </c>
      <c r="Q44" s="259" t="s">
        <v>212</v>
      </c>
      <c r="R44" s="3" t="s">
        <v>222</v>
      </c>
      <c r="S44" s="259" t="s">
        <v>232</v>
      </c>
      <c r="T44" s="260"/>
      <c r="U44" s="261" t="s">
        <v>203</v>
      </c>
      <c r="V44" s="41"/>
      <c r="W44" s="244"/>
      <c r="X44" s="222"/>
      <c r="Y44" s="222"/>
      <c r="Z44" s="215"/>
      <c r="AA44" s="215"/>
      <c r="AB44" s="215"/>
      <c r="AC44" s="222"/>
      <c r="AD44" s="215"/>
      <c r="AE44" s="215"/>
      <c r="AF44" s="215"/>
      <c r="AG44" s="215"/>
      <c r="AH44" s="218"/>
      <c r="AI44" s="245"/>
      <c r="AJ44" s="215"/>
      <c r="AK44" s="215"/>
      <c r="AL44" s="215"/>
      <c r="AM44" s="222"/>
      <c r="AN44" s="215"/>
      <c r="AO44" s="215"/>
      <c r="AP44" s="215"/>
      <c r="AQ44" s="218"/>
      <c r="AR44" s="23"/>
      <c r="AS44" s="23"/>
    </row>
    <row r="45" spans="1:55" ht="15" customHeight="1" x14ac:dyDescent="0.2">
      <c r="A45" s="158"/>
      <c r="B45" s="237">
        <v>1996</v>
      </c>
      <c r="C45" s="238" t="s">
        <v>41</v>
      </c>
      <c r="D45" s="215" t="s">
        <v>36</v>
      </c>
      <c r="E45" s="238"/>
      <c r="F45" s="238">
        <v>30</v>
      </c>
      <c r="G45" s="238">
        <v>25</v>
      </c>
      <c r="H45" s="239">
        <f t="shared" si="0"/>
        <v>0.16</v>
      </c>
      <c r="I45" s="239">
        <f t="shared" si="1"/>
        <v>0.04</v>
      </c>
      <c r="J45" s="239">
        <f t="shared" si="2"/>
        <v>0.2</v>
      </c>
      <c r="K45" s="240">
        <f t="shared" si="3"/>
        <v>2.16</v>
      </c>
      <c r="L45" s="41"/>
      <c r="M45" s="241" t="s">
        <v>161</v>
      </c>
      <c r="N45" s="238"/>
      <c r="O45" s="238"/>
      <c r="P45" s="3" t="s">
        <v>194</v>
      </c>
      <c r="Q45" s="3" t="s">
        <v>213</v>
      </c>
      <c r="R45" s="259" t="s">
        <v>223</v>
      </c>
      <c r="S45" s="3" t="s">
        <v>233</v>
      </c>
      <c r="T45" s="239"/>
      <c r="U45" s="240" t="s">
        <v>203</v>
      </c>
      <c r="V45" s="41"/>
      <c r="W45" s="244"/>
      <c r="X45" s="222"/>
      <c r="Y45" s="222"/>
      <c r="Z45" s="215"/>
      <c r="AA45" s="215"/>
      <c r="AB45" s="215"/>
      <c r="AC45" s="222"/>
      <c r="AD45" s="215"/>
      <c r="AE45" s="215"/>
      <c r="AF45" s="215"/>
      <c r="AG45" s="215"/>
      <c r="AH45" s="218"/>
      <c r="AI45" s="245"/>
      <c r="AJ45" s="215"/>
      <c r="AK45" s="215"/>
      <c r="AL45" s="215"/>
      <c r="AM45" s="222"/>
      <c r="AN45" s="215"/>
      <c r="AO45" s="215"/>
      <c r="AP45" s="215"/>
      <c r="AQ45" s="218"/>
      <c r="AR45" s="23"/>
      <c r="AS45" s="23"/>
    </row>
    <row r="46" spans="1:55" ht="15" customHeight="1" x14ac:dyDescent="0.2">
      <c r="A46" s="158"/>
      <c r="B46" s="223"/>
      <c r="C46" s="225"/>
      <c r="D46" s="225"/>
      <c r="E46" s="225"/>
      <c r="F46" s="225"/>
      <c r="G46" s="225"/>
      <c r="H46" s="246"/>
      <c r="I46" s="246"/>
      <c r="J46" s="246"/>
      <c r="K46" s="247"/>
      <c r="L46" s="41"/>
      <c r="M46" s="223"/>
      <c r="N46" s="225"/>
      <c r="O46" s="225"/>
      <c r="P46" s="225"/>
      <c r="Q46" s="225"/>
      <c r="R46" s="225"/>
      <c r="S46" s="225"/>
      <c r="T46" s="225"/>
      <c r="U46" s="247"/>
      <c r="V46" s="41"/>
      <c r="W46" s="223"/>
      <c r="X46" s="225"/>
      <c r="Y46" s="225"/>
      <c r="Z46" s="225"/>
      <c r="AA46" s="225"/>
      <c r="AB46" s="225"/>
      <c r="AC46" s="225"/>
      <c r="AD46" s="225"/>
      <c r="AE46" s="225"/>
      <c r="AF46" s="246"/>
      <c r="AG46" s="246"/>
      <c r="AH46" s="248"/>
      <c r="AI46" s="225"/>
      <c r="AJ46" s="225"/>
      <c r="AK46" s="225"/>
      <c r="AL46" s="225"/>
      <c r="AM46" s="225"/>
      <c r="AN46" s="225"/>
      <c r="AO46" s="225"/>
      <c r="AP46" s="225"/>
      <c r="AQ46" s="228"/>
      <c r="AR46" s="23"/>
      <c r="AS46" s="23"/>
    </row>
    <row r="47" spans="1:55" ht="15" customHeight="1" x14ac:dyDescent="0.2">
      <c r="A47" s="15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249"/>
      <c r="AG47" s="250"/>
      <c r="AH47" s="249"/>
      <c r="AI47" s="38"/>
      <c r="AJ47" s="38"/>
      <c r="AK47" s="38"/>
      <c r="AL47" s="38"/>
      <c r="AM47" s="38"/>
      <c r="AN47" s="38"/>
      <c r="AO47" s="38"/>
      <c r="AP47" s="38"/>
      <c r="AQ47" s="38"/>
      <c r="AR47" s="23"/>
      <c r="AS47" s="23"/>
    </row>
    <row r="48" spans="1:55" ht="15" customHeight="1" x14ac:dyDescent="0.2">
      <c r="A48" s="158"/>
      <c r="B48" s="230" t="s">
        <v>169</v>
      </c>
      <c r="C48" s="231"/>
      <c r="D48" s="231"/>
      <c r="E48" s="231"/>
      <c r="F48" s="231" t="s">
        <v>152</v>
      </c>
      <c r="G48" s="231" t="s">
        <v>3</v>
      </c>
      <c r="H48" s="231" t="s">
        <v>5</v>
      </c>
      <c r="I48" s="231" t="s">
        <v>6</v>
      </c>
      <c r="J48" s="231" t="s">
        <v>153</v>
      </c>
      <c r="K48" s="33" t="s">
        <v>17</v>
      </c>
      <c r="L48" s="38"/>
      <c r="M48" s="232" t="s">
        <v>154</v>
      </c>
      <c r="N48" s="233"/>
      <c r="O48" s="233"/>
      <c r="P48" s="231" t="s">
        <v>3</v>
      </c>
      <c r="Q48" s="231" t="s">
        <v>5</v>
      </c>
      <c r="R48" s="231" t="s">
        <v>6</v>
      </c>
      <c r="S48" s="231" t="s">
        <v>153</v>
      </c>
      <c r="T48" s="233"/>
      <c r="U48" s="33" t="s">
        <v>17</v>
      </c>
      <c r="V48" s="38"/>
      <c r="W48" s="232" t="s">
        <v>170</v>
      </c>
      <c r="X48" s="233"/>
      <c r="Y48" s="233"/>
      <c r="Z48" s="233"/>
      <c r="AA48" s="233"/>
      <c r="AB48" s="233"/>
      <c r="AC48" s="233"/>
      <c r="AD48" s="233"/>
      <c r="AE48" s="233"/>
      <c r="AF48" s="251"/>
      <c r="AG48" s="251"/>
      <c r="AH48" s="252"/>
      <c r="AI48" s="253"/>
      <c r="AJ48" s="235"/>
      <c r="AK48" s="235"/>
      <c r="AL48" s="235"/>
      <c r="AM48" s="233"/>
      <c r="AN48" s="233"/>
      <c r="AO48" s="233"/>
      <c r="AP48" s="233"/>
      <c r="AQ48" s="236"/>
      <c r="AR48" s="23"/>
      <c r="AS48" s="23"/>
    </row>
    <row r="49" spans="1:45" ht="15" customHeight="1" x14ac:dyDescent="0.2">
      <c r="A49" s="158"/>
      <c r="B49" s="237">
        <v>1986</v>
      </c>
      <c r="C49" s="238" t="s">
        <v>35</v>
      </c>
      <c r="D49" s="215" t="s">
        <v>36</v>
      </c>
      <c r="E49" s="238"/>
      <c r="F49" s="238">
        <v>20</v>
      </c>
      <c r="G49" s="238">
        <v>5</v>
      </c>
      <c r="H49" s="239">
        <f>PRODUCT((V7+W7)/U7)</f>
        <v>0.4</v>
      </c>
      <c r="I49" s="239">
        <f>PRODUCT(X7/U7)</f>
        <v>0.2</v>
      </c>
      <c r="J49" s="239">
        <f>PRODUCT(V7+W7+X7)/U7</f>
        <v>0.6</v>
      </c>
      <c r="K49" s="240">
        <f>PRODUCT(Y7/U7)</f>
        <v>3.6</v>
      </c>
      <c r="L49" s="41"/>
      <c r="M49" s="241" t="s">
        <v>175</v>
      </c>
      <c r="N49" s="238"/>
      <c r="O49" s="238">
        <v>20</v>
      </c>
      <c r="P49" s="238" t="s">
        <v>266</v>
      </c>
      <c r="Q49" s="238" t="s">
        <v>234</v>
      </c>
      <c r="R49" s="238" t="s">
        <v>245</v>
      </c>
      <c r="S49" s="238" t="s">
        <v>254</v>
      </c>
      <c r="T49" s="254"/>
      <c r="U49" s="240" t="s">
        <v>260</v>
      </c>
      <c r="V49" s="41"/>
      <c r="W49" s="237"/>
      <c r="X49" s="222"/>
      <c r="Y49" s="222"/>
      <c r="Z49" s="215"/>
      <c r="AA49" s="215"/>
      <c r="AB49" s="215"/>
      <c r="AC49" s="215"/>
      <c r="AD49" s="215"/>
      <c r="AE49" s="215"/>
      <c r="AF49" s="255"/>
      <c r="AG49" s="254"/>
      <c r="AH49" s="240"/>
      <c r="AI49" s="243"/>
      <c r="AJ49" s="243"/>
      <c r="AK49" s="215"/>
      <c r="AL49" s="215"/>
      <c r="AM49" s="215"/>
      <c r="AN49" s="215"/>
      <c r="AO49" s="215"/>
      <c r="AP49" s="215"/>
      <c r="AQ49" s="218"/>
      <c r="AR49" s="23"/>
      <c r="AS49" s="23"/>
    </row>
    <row r="50" spans="1:45" ht="15" customHeight="1" x14ac:dyDescent="0.2">
      <c r="A50" s="158"/>
      <c r="B50" s="237">
        <v>1987</v>
      </c>
      <c r="C50" s="238" t="s">
        <v>37</v>
      </c>
      <c r="D50" s="215" t="s">
        <v>36</v>
      </c>
      <c r="E50" s="238"/>
      <c r="F50" s="238">
        <v>21</v>
      </c>
      <c r="G50" s="238">
        <v>6</v>
      </c>
      <c r="H50" s="239">
        <f t="shared" ref="H50:H59" si="4">PRODUCT((V8+W8)/U8)</f>
        <v>0.5</v>
      </c>
      <c r="I50" s="239">
        <f t="shared" ref="I50:I59" si="5">PRODUCT(X8/U8)</f>
        <v>0.16666666666666666</v>
      </c>
      <c r="J50" s="239">
        <f t="shared" ref="J50:J59" si="6">PRODUCT(V8+W8+X8)/U8</f>
        <v>0.66666666666666663</v>
      </c>
      <c r="K50" s="240">
        <f t="shared" ref="K50:K59" si="7">PRODUCT(Y8/U8)</f>
        <v>2.6666666666666665</v>
      </c>
      <c r="L50" s="41"/>
      <c r="M50" s="241" t="s">
        <v>176</v>
      </c>
      <c r="N50" s="238"/>
      <c r="O50" s="238">
        <v>20</v>
      </c>
      <c r="P50" s="238" t="s">
        <v>267</v>
      </c>
      <c r="Q50" s="238" t="s">
        <v>235</v>
      </c>
      <c r="R50" s="238" t="s">
        <v>246</v>
      </c>
      <c r="S50" s="238" t="s">
        <v>255</v>
      </c>
      <c r="T50" s="254"/>
      <c r="U50" s="240" t="s">
        <v>247</v>
      </c>
      <c r="V50" s="41"/>
      <c r="W50" s="237"/>
      <c r="X50" s="222"/>
      <c r="Y50" s="222"/>
      <c r="Z50" s="215"/>
      <c r="AA50" s="215"/>
      <c r="AB50" s="215"/>
      <c r="AC50" s="215"/>
      <c r="AD50" s="215"/>
      <c r="AE50" s="215"/>
      <c r="AF50" s="255"/>
      <c r="AG50" s="254"/>
      <c r="AH50" s="240"/>
      <c r="AI50" s="215"/>
      <c r="AJ50" s="215"/>
      <c r="AK50" s="215"/>
      <c r="AL50" s="215"/>
      <c r="AM50" s="215"/>
      <c r="AN50" s="215"/>
      <c r="AO50" s="215"/>
      <c r="AP50" s="215"/>
      <c r="AQ50" s="218"/>
      <c r="AR50" s="23"/>
      <c r="AS50" s="23"/>
    </row>
    <row r="51" spans="1:45" ht="15" customHeight="1" x14ac:dyDescent="0.2">
      <c r="A51" s="158"/>
      <c r="B51" s="237">
        <v>1988</v>
      </c>
      <c r="C51" s="238" t="s">
        <v>38</v>
      </c>
      <c r="D51" s="215" t="s">
        <v>36</v>
      </c>
      <c r="E51" s="238"/>
      <c r="F51" s="238">
        <v>22</v>
      </c>
      <c r="G51" s="238">
        <v>8</v>
      </c>
      <c r="H51" s="239">
        <f t="shared" si="4"/>
        <v>0.375</v>
      </c>
      <c r="I51" s="239">
        <f t="shared" si="5"/>
        <v>0.375</v>
      </c>
      <c r="J51" s="239">
        <f t="shared" si="6"/>
        <v>0.75</v>
      </c>
      <c r="K51" s="240">
        <f t="shared" si="7"/>
        <v>2.875</v>
      </c>
      <c r="L51" s="41"/>
      <c r="M51" s="241" t="s">
        <v>177</v>
      </c>
      <c r="N51" s="238"/>
      <c r="O51" s="238">
        <v>21</v>
      </c>
      <c r="P51" s="238" t="s">
        <v>268</v>
      </c>
      <c r="Q51" s="262" t="s">
        <v>236</v>
      </c>
      <c r="R51" s="238" t="s">
        <v>247</v>
      </c>
      <c r="S51" s="262" t="s">
        <v>242</v>
      </c>
      <c r="T51" s="263"/>
      <c r="U51" s="261" t="s">
        <v>261</v>
      </c>
      <c r="V51" s="41"/>
      <c r="W51" s="237"/>
      <c r="X51" s="222"/>
      <c r="Y51" s="222"/>
      <c r="Z51" s="215"/>
      <c r="AA51" s="215"/>
      <c r="AB51" s="215"/>
      <c r="AC51" s="215"/>
      <c r="AD51" s="215"/>
      <c r="AE51" s="215"/>
      <c r="AF51" s="255"/>
      <c r="AG51" s="254"/>
      <c r="AH51" s="240"/>
      <c r="AI51" s="215"/>
      <c r="AJ51" s="215"/>
      <c r="AK51" s="215"/>
      <c r="AL51" s="215"/>
      <c r="AM51" s="222"/>
      <c r="AN51" s="215"/>
      <c r="AO51" s="215"/>
      <c r="AP51" s="215"/>
      <c r="AQ51" s="218"/>
      <c r="AR51" s="23"/>
      <c r="AS51" s="23"/>
    </row>
    <row r="52" spans="1:45" ht="15" customHeight="1" x14ac:dyDescent="0.2">
      <c r="A52" s="158"/>
      <c r="B52" s="237">
        <v>1989</v>
      </c>
      <c r="C52" s="238" t="s">
        <v>39</v>
      </c>
      <c r="D52" s="215" t="s">
        <v>36</v>
      </c>
      <c r="E52" s="238"/>
      <c r="F52" s="238">
        <v>23</v>
      </c>
      <c r="G52" s="238">
        <v>2</v>
      </c>
      <c r="H52" s="239">
        <f t="shared" si="4"/>
        <v>0</v>
      </c>
      <c r="I52" s="239">
        <f t="shared" si="5"/>
        <v>0</v>
      </c>
      <c r="J52" s="239">
        <f t="shared" si="6"/>
        <v>0</v>
      </c>
      <c r="K52" s="240">
        <f t="shared" si="7"/>
        <v>1.5</v>
      </c>
      <c r="L52" s="41"/>
      <c r="M52" s="241" t="s">
        <v>178</v>
      </c>
      <c r="N52" s="238"/>
      <c r="O52" s="238"/>
      <c r="P52" s="238" t="s">
        <v>268</v>
      </c>
      <c r="Q52" s="238" t="s">
        <v>237</v>
      </c>
      <c r="R52" s="238" t="s">
        <v>248</v>
      </c>
      <c r="S52" s="238" t="s">
        <v>250</v>
      </c>
      <c r="T52" s="254"/>
      <c r="U52" s="240" t="s">
        <v>240</v>
      </c>
      <c r="V52" s="41"/>
      <c r="W52" s="237"/>
      <c r="X52" s="222"/>
      <c r="Y52" s="222"/>
      <c r="Z52" s="215"/>
      <c r="AA52" s="215"/>
      <c r="AB52" s="215"/>
      <c r="AC52" s="215"/>
      <c r="AD52" s="215"/>
      <c r="AE52" s="215"/>
      <c r="AF52" s="255"/>
      <c r="AG52" s="254"/>
      <c r="AH52" s="240"/>
      <c r="AI52" s="215"/>
      <c r="AJ52" s="215"/>
      <c r="AK52" s="215"/>
      <c r="AL52" s="215"/>
      <c r="AM52" s="222"/>
      <c r="AN52" s="215"/>
      <c r="AO52" s="215"/>
      <c r="AP52" s="215"/>
      <c r="AQ52" s="218"/>
      <c r="AR52" s="23"/>
      <c r="AS52" s="23"/>
    </row>
    <row r="53" spans="1:45" ht="15" customHeight="1" x14ac:dyDescent="0.2">
      <c r="A53" s="158"/>
      <c r="B53" s="237">
        <v>1990</v>
      </c>
      <c r="C53" s="238" t="s">
        <v>40</v>
      </c>
      <c r="D53" s="215" t="s">
        <v>36</v>
      </c>
      <c r="E53" s="238"/>
      <c r="F53" s="238">
        <v>24</v>
      </c>
      <c r="G53" s="238"/>
      <c r="H53" s="239"/>
      <c r="I53" s="239"/>
      <c r="J53" s="239"/>
      <c r="K53" s="240"/>
      <c r="L53" s="41"/>
      <c r="M53" s="241" t="s">
        <v>179</v>
      </c>
      <c r="N53" s="238"/>
      <c r="O53" s="238"/>
      <c r="P53" s="238" t="s">
        <v>269</v>
      </c>
      <c r="Q53" s="238" t="s">
        <v>238</v>
      </c>
      <c r="R53" s="238" t="s">
        <v>249</v>
      </c>
      <c r="S53" s="238" t="s">
        <v>256</v>
      </c>
      <c r="T53" s="254"/>
      <c r="U53" s="240" t="s">
        <v>238</v>
      </c>
      <c r="V53" s="41"/>
      <c r="W53" s="237"/>
      <c r="X53" s="222"/>
      <c r="Y53" s="222"/>
      <c r="Z53" s="215"/>
      <c r="AA53" s="215"/>
      <c r="AB53" s="215"/>
      <c r="AC53" s="215"/>
      <c r="AD53" s="215"/>
      <c r="AE53" s="215"/>
      <c r="AF53" s="255"/>
      <c r="AG53" s="254"/>
      <c r="AH53" s="240"/>
      <c r="AI53" s="215"/>
      <c r="AJ53" s="215"/>
      <c r="AK53" s="215"/>
      <c r="AL53" s="215"/>
      <c r="AM53" s="222"/>
      <c r="AN53" s="215"/>
      <c r="AO53" s="215"/>
      <c r="AP53" s="215"/>
      <c r="AQ53" s="218"/>
      <c r="AR53" s="23"/>
      <c r="AS53" s="23"/>
    </row>
    <row r="54" spans="1:45" ht="15" customHeight="1" x14ac:dyDescent="0.2">
      <c r="A54" s="158"/>
      <c r="B54" s="237">
        <v>1991</v>
      </c>
      <c r="C54" s="238" t="s">
        <v>41</v>
      </c>
      <c r="D54" s="215" t="s">
        <v>36</v>
      </c>
      <c r="E54" s="238"/>
      <c r="F54" s="238">
        <v>25</v>
      </c>
      <c r="G54" s="238">
        <v>6</v>
      </c>
      <c r="H54" s="260">
        <f t="shared" si="4"/>
        <v>0.66666666666666663</v>
      </c>
      <c r="I54" s="260">
        <f t="shared" si="5"/>
        <v>0.66666666666666663</v>
      </c>
      <c r="J54" s="260">
        <f t="shared" si="6"/>
        <v>1.3333333333333333</v>
      </c>
      <c r="K54" s="240">
        <f t="shared" si="7"/>
        <v>2.8333333333333335</v>
      </c>
      <c r="L54" s="41"/>
      <c r="M54" s="241" t="s">
        <v>180</v>
      </c>
      <c r="N54" s="238"/>
      <c r="O54" s="238"/>
      <c r="P54" s="238" t="s">
        <v>270</v>
      </c>
      <c r="Q54" s="238" t="s">
        <v>239</v>
      </c>
      <c r="R54" s="238" t="s">
        <v>235</v>
      </c>
      <c r="S54" s="238" t="s">
        <v>257</v>
      </c>
      <c r="T54" s="254"/>
      <c r="U54" s="240" t="s">
        <v>262</v>
      </c>
      <c r="V54" s="41"/>
      <c r="W54" s="237"/>
      <c r="X54" s="222"/>
      <c r="Y54" s="222"/>
      <c r="Z54" s="215"/>
      <c r="AA54" s="215"/>
      <c r="AB54" s="215"/>
      <c r="AC54" s="215"/>
      <c r="AD54" s="215"/>
      <c r="AE54" s="215"/>
      <c r="AF54" s="255"/>
      <c r="AG54" s="254"/>
      <c r="AH54" s="240"/>
      <c r="AI54" s="215"/>
      <c r="AJ54" s="215"/>
      <c r="AK54" s="215"/>
      <c r="AL54" s="215"/>
      <c r="AM54" s="222"/>
      <c r="AN54" s="215"/>
      <c r="AO54" s="215"/>
      <c r="AP54" s="215"/>
      <c r="AQ54" s="218"/>
      <c r="AR54" s="23"/>
      <c r="AS54" s="23"/>
    </row>
    <row r="55" spans="1:45" ht="15" customHeight="1" x14ac:dyDescent="0.2">
      <c r="A55" s="158"/>
      <c r="B55" s="237">
        <v>1992</v>
      </c>
      <c r="C55" s="238" t="s">
        <v>42</v>
      </c>
      <c r="D55" s="215" t="s">
        <v>36</v>
      </c>
      <c r="E55" s="238"/>
      <c r="F55" s="238">
        <v>26</v>
      </c>
      <c r="G55" s="238"/>
      <c r="H55" s="239"/>
      <c r="I55" s="239"/>
      <c r="J55" s="239"/>
      <c r="K55" s="240"/>
      <c r="L55" s="41"/>
      <c r="M55" s="241" t="s">
        <v>181</v>
      </c>
      <c r="N55" s="238"/>
      <c r="O55" s="238"/>
      <c r="P55" s="238" t="s">
        <v>271</v>
      </c>
      <c r="Q55" s="238" t="s">
        <v>240</v>
      </c>
      <c r="R55" s="238" t="s">
        <v>250</v>
      </c>
      <c r="S55" s="238" t="s">
        <v>243</v>
      </c>
      <c r="T55" s="254"/>
      <c r="U55" s="240" t="s">
        <v>263</v>
      </c>
      <c r="V55" s="41"/>
      <c r="W55" s="237"/>
      <c r="X55" s="222"/>
      <c r="Y55" s="222"/>
      <c r="Z55" s="215"/>
      <c r="AA55" s="215"/>
      <c r="AB55" s="215"/>
      <c r="AC55" s="215"/>
      <c r="AD55" s="215"/>
      <c r="AE55" s="215"/>
      <c r="AF55" s="255"/>
      <c r="AG55" s="254"/>
      <c r="AH55" s="240"/>
      <c r="AI55" s="215"/>
      <c r="AJ55" s="215"/>
      <c r="AK55" s="215"/>
      <c r="AL55" s="215"/>
      <c r="AM55" s="222"/>
      <c r="AN55" s="215"/>
      <c r="AO55" s="215"/>
      <c r="AP55" s="215"/>
      <c r="AQ55" s="218"/>
      <c r="AR55" s="23"/>
      <c r="AS55" s="23"/>
    </row>
    <row r="56" spans="1:45" ht="15" customHeight="1" x14ac:dyDescent="0.2">
      <c r="A56" s="158"/>
      <c r="B56" s="237">
        <v>1993</v>
      </c>
      <c r="C56" s="238" t="s">
        <v>43</v>
      </c>
      <c r="D56" s="215" t="s">
        <v>36</v>
      </c>
      <c r="E56" s="238"/>
      <c r="F56" s="238">
        <v>27</v>
      </c>
      <c r="G56" s="238">
        <v>3</v>
      </c>
      <c r="H56" s="239">
        <f t="shared" si="4"/>
        <v>0.33333333333333331</v>
      </c>
      <c r="I56" s="239">
        <f t="shared" si="5"/>
        <v>0</v>
      </c>
      <c r="J56" s="239">
        <f t="shared" si="6"/>
        <v>0.33333333333333331</v>
      </c>
      <c r="K56" s="261">
        <f t="shared" si="7"/>
        <v>5.666666666666667</v>
      </c>
      <c r="L56" s="41"/>
      <c r="M56" s="241" t="s">
        <v>171</v>
      </c>
      <c r="N56" s="238"/>
      <c r="O56" s="238"/>
      <c r="P56" s="238" t="s">
        <v>272</v>
      </c>
      <c r="Q56" s="238" t="s">
        <v>241</v>
      </c>
      <c r="R56" s="238" t="s">
        <v>251</v>
      </c>
      <c r="S56" s="238" t="s">
        <v>250</v>
      </c>
      <c r="T56" s="254"/>
      <c r="U56" s="240" t="s">
        <v>264</v>
      </c>
      <c r="V56" s="41"/>
      <c r="W56" s="237"/>
      <c r="X56" s="222"/>
      <c r="Y56" s="222"/>
      <c r="Z56" s="215"/>
      <c r="AA56" s="215"/>
      <c r="AB56" s="215"/>
      <c r="AC56" s="215"/>
      <c r="AD56" s="215"/>
      <c r="AE56" s="215"/>
      <c r="AF56" s="255"/>
      <c r="AG56" s="254"/>
      <c r="AH56" s="240"/>
      <c r="AI56" s="215"/>
      <c r="AJ56" s="215"/>
      <c r="AK56" s="215"/>
      <c r="AL56" s="215"/>
      <c r="AM56" s="222"/>
      <c r="AN56" s="215"/>
      <c r="AO56" s="215"/>
      <c r="AP56" s="215"/>
      <c r="AQ56" s="218"/>
      <c r="AR56" s="23"/>
      <c r="AS56" s="23"/>
    </row>
    <row r="57" spans="1:45" ht="15" customHeight="1" x14ac:dyDescent="0.2">
      <c r="A57" s="158"/>
      <c r="B57" s="237">
        <v>1994</v>
      </c>
      <c r="C57" s="238" t="s">
        <v>44</v>
      </c>
      <c r="D57" s="215" t="s">
        <v>36</v>
      </c>
      <c r="E57" s="238"/>
      <c r="F57" s="238">
        <v>28</v>
      </c>
      <c r="G57" s="256"/>
      <c r="H57" s="239"/>
      <c r="I57" s="239"/>
      <c r="J57" s="239"/>
      <c r="K57" s="240"/>
      <c r="L57" s="41"/>
      <c r="M57" s="241" t="s">
        <v>172</v>
      </c>
      <c r="N57" s="238"/>
      <c r="O57" s="238"/>
      <c r="P57" s="238" t="s">
        <v>273</v>
      </c>
      <c r="Q57" s="238" t="s">
        <v>242</v>
      </c>
      <c r="R57" s="238" t="s">
        <v>252</v>
      </c>
      <c r="S57" s="238" t="s">
        <v>258</v>
      </c>
      <c r="T57" s="254"/>
      <c r="U57" s="240" t="s">
        <v>242</v>
      </c>
      <c r="V57" s="41"/>
      <c r="W57" s="237"/>
      <c r="X57" s="222"/>
      <c r="Y57" s="222"/>
      <c r="Z57" s="215"/>
      <c r="AA57" s="215"/>
      <c r="AB57" s="215"/>
      <c r="AC57" s="215"/>
      <c r="AD57" s="215"/>
      <c r="AE57" s="215"/>
      <c r="AF57" s="255"/>
      <c r="AG57" s="254"/>
      <c r="AH57" s="240"/>
      <c r="AI57" s="215"/>
      <c r="AJ57" s="215"/>
      <c r="AK57" s="215"/>
      <c r="AL57" s="215"/>
      <c r="AM57" s="222"/>
      <c r="AN57" s="215"/>
      <c r="AO57" s="215"/>
      <c r="AP57" s="215"/>
      <c r="AQ57" s="218"/>
      <c r="AR57" s="23"/>
      <c r="AS57" s="23"/>
    </row>
    <row r="58" spans="1:45" ht="15" customHeight="1" x14ac:dyDescent="0.2">
      <c r="A58" s="158"/>
      <c r="B58" s="237">
        <v>1995</v>
      </c>
      <c r="C58" s="238" t="s">
        <v>41</v>
      </c>
      <c r="D58" s="215" t="s">
        <v>36</v>
      </c>
      <c r="E58" s="238"/>
      <c r="F58" s="238">
        <v>29</v>
      </c>
      <c r="G58" s="238">
        <v>9</v>
      </c>
      <c r="H58" s="239">
        <f t="shared" si="4"/>
        <v>0</v>
      </c>
      <c r="I58" s="239">
        <f t="shared" si="5"/>
        <v>0.33333333333333331</v>
      </c>
      <c r="J58" s="239">
        <f t="shared" si="6"/>
        <v>0.33333333333333331</v>
      </c>
      <c r="K58" s="240">
        <f t="shared" si="7"/>
        <v>2.5555555555555554</v>
      </c>
      <c r="L58" s="41"/>
      <c r="M58" s="241" t="s">
        <v>173</v>
      </c>
      <c r="N58" s="238"/>
      <c r="O58" s="238"/>
      <c r="P58" s="238" t="s">
        <v>274</v>
      </c>
      <c r="Q58" s="238" t="s">
        <v>243</v>
      </c>
      <c r="R58" s="238" t="s">
        <v>238</v>
      </c>
      <c r="S58" s="238" t="s">
        <v>259</v>
      </c>
      <c r="T58" s="254"/>
      <c r="U58" s="240" t="s">
        <v>265</v>
      </c>
      <c r="V58" s="41"/>
      <c r="W58" s="237"/>
      <c r="X58" s="222"/>
      <c r="Y58" s="222"/>
      <c r="Z58" s="215"/>
      <c r="AA58" s="215"/>
      <c r="AB58" s="215"/>
      <c r="AC58" s="215"/>
      <c r="AD58" s="215"/>
      <c r="AE58" s="215"/>
      <c r="AF58" s="255"/>
      <c r="AG58" s="254"/>
      <c r="AH58" s="240"/>
      <c r="AI58" s="215"/>
      <c r="AJ58" s="215"/>
      <c r="AK58" s="215"/>
      <c r="AL58" s="215"/>
      <c r="AM58" s="222"/>
      <c r="AN58" s="215"/>
      <c r="AO58" s="215"/>
      <c r="AP58" s="215"/>
      <c r="AQ58" s="218"/>
      <c r="AR58" s="23"/>
      <c r="AS58" s="23"/>
    </row>
    <row r="59" spans="1:45" ht="15" customHeight="1" x14ac:dyDescent="0.2">
      <c r="A59" s="158"/>
      <c r="B59" s="237">
        <v>1996</v>
      </c>
      <c r="C59" s="238" t="s">
        <v>41</v>
      </c>
      <c r="D59" s="215" t="s">
        <v>36</v>
      </c>
      <c r="E59" s="238"/>
      <c r="F59" s="238">
        <v>30</v>
      </c>
      <c r="G59" s="256">
        <v>6</v>
      </c>
      <c r="H59" s="239">
        <f t="shared" si="4"/>
        <v>0.16666666666666666</v>
      </c>
      <c r="I59" s="239">
        <f t="shared" si="5"/>
        <v>0.33333333333333331</v>
      </c>
      <c r="J59" s="239">
        <f t="shared" si="6"/>
        <v>0.5</v>
      </c>
      <c r="K59" s="240">
        <f t="shared" si="7"/>
        <v>1.5</v>
      </c>
      <c r="L59" s="41"/>
      <c r="M59" s="241" t="s">
        <v>174</v>
      </c>
      <c r="N59" s="238"/>
      <c r="O59" s="238"/>
      <c r="P59" s="262" t="s">
        <v>275</v>
      </c>
      <c r="Q59" s="238" t="s">
        <v>244</v>
      </c>
      <c r="R59" s="262" t="s">
        <v>253</v>
      </c>
      <c r="S59" s="238" t="s">
        <v>250</v>
      </c>
      <c r="T59" s="254"/>
      <c r="U59" s="240" t="s">
        <v>239</v>
      </c>
      <c r="V59" s="41"/>
      <c r="W59" s="237"/>
      <c r="X59" s="222"/>
      <c r="Y59" s="222"/>
      <c r="Z59" s="215"/>
      <c r="AA59" s="215"/>
      <c r="AB59" s="215"/>
      <c r="AC59" s="215"/>
      <c r="AD59" s="215"/>
      <c r="AE59" s="215"/>
      <c r="AF59" s="255"/>
      <c r="AG59" s="254"/>
      <c r="AH59" s="240"/>
      <c r="AI59" s="215"/>
      <c r="AJ59" s="215"/>
      <c r="AK59" s="215"/>
      <c r="AL59" s="215"/>
      <c r="AM59" s="222"/>
      <c r="AN59" s="215"/>
      <c r="AO59" s="215"/>
      <c r="AP59" s="215"/>
      <c r="AQ59" s="218"/>
      <c r="AR59" s="23"/>
      <c r="AS59" s="23"/>
    </row>
    <row r="60" spans="1:45" s="8" customFormat="1" ht="15" customHeight="1" x14ac:dyDescent="0.25">
      <c r="A60" s="9"/>
      <c r="B60" s="223"/>
      <c r="C60" s="225"/>
      <c r="D60" s="225"/>
      <c r="E60" s="225"/>
      <c r="F60" s="225"/>
      <c r="G60" s="225"/>
      <c r="H60" s="246"/>
      <c r="I60" s="246"/>
      <c r="J60" s="246"/>
      <c r="K60" s="247"/>
      <c r="L60" s="41"/>
      <c r="M60" s="223"/>
      <c r="N60" s="225"/>
      <c r="O60" s="225"/>
      <c r="P60" s="225"/>
      <c r="Q60" s="225"/>
      <c r="R60" s="225"/>
      <c r="S60" s="225"/>
      <c r="T60" s="225"/>
      <c r="U60" s="247"/>
      <c r="V60" s="41"/>
      <c r="W60" s="223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8"/>
      <c r="AI60" s="225"/>
      <c r="AJ60" s="225"/>
      <c r="AK60" s="225"/>
      <c r="AL60" s="225"/>
      <c r="AM60" s="225"/>
      <c r="AN60" s="225"/>
      <c r="AO60" s="225"/>
      <c r="AP60" s="225"/>
      <c r="AQ60" s="228"/>
      <c r="AR60" s="257"/>
      <c r="AS60" s="257"/>
    </row>
    <row r="61" spans="1:45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1"/>
      <c r="AG61" s="38"/>
      <c r="AH61" s="38"/>
      <c r="AI61" s="38"/>
      <c r="AJ61" s="38"/>
      <c r="AK61" s="38"/>
      <c r="AL61" s="23"/>
      <c r="AM61" s="23"/>
      <c r="AN61" s="23"/>
      <c r="AO61" s="38"/>
      <c r="AP61" s="38"/>
      <c r="AQ61" s="38"/>
      <c r="AR61" s="257"/>
      <c r="AS61" s="257"/>
    </row>
    <row r="62" spans="1:45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1"/>
      <c r="AG62" s="38"/>
      <c r="AH62" s="38"/>
      <c r="AI62" s="38"/>
      <c r="AJ62" s="38"/>
      <c r="AK62" s="38"/>
      <c r="AL62" s="23"/>
      <c r="AM62" s="23"/>
      <c r="AN62" s="23"/>
      <c r="AO62" s="38"/>
      <c r="AP62" s="38"/>
      <c r="AQ62" s="38"/>
      <c r="AR62" s="257"/>
      <c r="AS62" s="145"/>
    </row>
    <row r="63" spans="1:45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1"/>
      <c r="AG63" s="38"/>
      <c r="AH63" s="38"/>
      <c r="AI63" s="38"/>
      <c r="AJ63" s="38"/>
      <c r="AK63" s="38"/>
      <c r="AL63" s="23"/>
      <c r="AM63" s="23"/>
      <c r="AN63" s="23"/>
      <c r="AO63" s="38"/>
      <c r="AP63" s="38"/>
      <c r="AQ63" s="38"/>
      <c r="AR63" s="257"/>
      <c r="AS63" s="145"/>
    </row>
    <row r="64" spans="1:45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1"/>
      <c r="AG64" s="38"/>
      <c r="AH64" s="38"/>
      <c r="AI64" s="38"/>
      <c r="AJ64" s="38"/>
      <c r="AK64" s="38"/>
      <c r="AL64" s="23"/>
      <c r="AM64" s="23"/>
      <c r="AN64" s="23"/>
      <c r="AO64" s="38"/>
      <c r="AP64" s="38"/>
      <c r="AQ64" s="38"/>
      <c r="AR64" s="257"/>
      <c r="AS64" s="145"/>
    </row>
    <row r="65" spans="1:45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1"/>
      <c r="AG65" s="38"/>
      <c r="AH65" s="38"/>
      <c r="AI65" s="38"/>
      <c r="AJ65" s="38"/>
      <c r="AK65" s="38"/>
      <c r="AL65" s="23"/>
      <c r="AM65" s="23"/>
      <c r="AN65" s="23"/>
      <c r="AO65" s="38"/>
      <c r="AP65" s="38"/>
      <c r="AQ65" s="38"/>
      <c r="AR65" s="257"/>
      <c r="AS65" s="145"/>
    </row>
    <row r="66" spans="1:45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1"/>
      <c r="AG66" s="38"/>
      <c r="AH66" s="38"/>
      <c r="AI66" s="38"/>
      <c r="AJ66" s="38"/>
      <c r="AK66" s="38"/>
      <c r="AL66" s="23"/>
      <c r="AM66" s="23"/>
      <c r="AN66" s="23"/>
      <c r="AO66" s="38"/>
      <c r="AP66" s="38"/>
      <c r="AQ66" s="38"/>
      <c r="AR66" s="257"/>
      <c r="AS66" s="145"/>
    </row>
    <row r="67" spans="1:45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1"/>
      <c r="AG67" s="38"/>
      <c r="AH67" s="38"/>
      <c r="AI67" s="38"/>
      <c r="AJ67" s="38"/>
      <c r="AK67" s="38"/>
      <c r="AL67" s="23"/>
      <c r="AM67" s="23"/>
      <c r="AN67" s="23"/>
      <c r="AO67" s="38"/>
      <c r="AP67" s="38"/>
      <c r="AQ67" s="38"/>
      <c r="AR67" s="257"/>
      <c r="AS67" s="145"/>
    </row>
    <row r="68" spans="1:45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1"/>
      <c r="AG68" s="38"/>
      <c r="AH68" s="38"/>
      <c r="AI68" s="38"/>
      <c r="AJ68" s="38"/>
      <c r="AK68" s="38"/>
      <c r="AL68" s="23"/>
      <c r="AM68" s="23"/>
      <c r="AN68" s="23"/>
      <c r="AO68" s="38"/>
      <c r="AP68" s="38"/>
      <c r="AQ68" s="38"/>
      <c r="AR68" s="257"/>
      <c r="AS68" s="145"/>
    </row>
    <row r="69" spans="1:45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1"/>
      <c r="AG69" s="38"/>
      <c r="AH69" s="38"/>
      <c r="AI69" s="38"/>
      <c r="AJ69" s="38"/>
      <c r="AK69" s="38"/>
      <c r="AL69" s="23"/>
      <c r="AM69" s="23"/>
      <c r="AN69" s="23"/>
      <c r="AO69" s="38"/>
      <c r="AP69" s="38"/>
      <c r="AQ69" s="38"/>
      <c r="AR69" s="257"/>
      <c r="AS69" s="145"/>
    </row>
    <row r="70" spans="1:45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1"/>
      <c r="AG70" s="38"/>
      <c r="AH70" s="38"/>
      <c r="AI70" s="38"/>
      <c r="AJ70" s="38"/>
      <c r="AK70" s="38"/>
      <c r="AL70" s="23"/>
      <c r="AM70" s="23"/>
      <c r="AN70" s="23"/>
      <c r="AO70" s="38"/>
      <c r="AP70" s="38"/>
      <c r="AQ70" s="38"/>
      <c r="AR70" s="257"/>
      <c r="AS70" s="145"/>
    </row>
    <row r="71" spans="1:45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1"/>
      <c r="AG71" s="38"/>
      <c r="AH71" s="38"/>
      <c r="AI71" s="38"/>
      <c r="AJ71" s="38"/>
      <c r="AK71" s="38"/>
      <c r="AL71" s="23"/>
      <c r="AM71" s="23"/>
      <c r="AN71" s="23"/>
      <c r="AO71" s="38"/>
      <c r="AP71" s="38"/>
      <c r="AQ71" s="38"/>
      <c r="AR71" s="257"/>
      <c r="AS71" s="145"/>
    </row>
    <row r="72" spans="1:45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1"/>
      <c r="AG72" s="38"/>
      <c r="AH72" s="38"/>
      <c r="AI72" s="38"/>
      <c r="AJ72" s="38"/>
      <c r="AK72" s="38"/>
      <c r="AL72" s="23"/>
      <c r="AM72" s="23"/>
      <c r="AN72" s="23"/>
      <c r="AO72" s="38"/>
      <c r="AP72" s="38"/>
      <c r="AQ72" s="38"/>
      <c r="AR72" s="257"/>
      <c r="AS72" s="145"/>
    </row>
    <row r="73" spans="1:45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1"/>
      <c r="AG73" s="38"/>
      <c r="AH73" s="38"/>
      <c r="AI73" s="38"/>
      <c r="AJ73" s="38"/>
      <c r="AK73" s="38"/>
      <c r="AL73" s="23"/>
      <c r="AM73" s="23"/>
      <c r="AN73" s="23"/>
      <c r="AO73" s="38"/>
      <c r="AP73" s="38"/>
      <c r="AQ73" s="38"/>
      <c r="AR73" s="257"/>
      <c r="AS73" s="145"/>
    </row>
    <row r="74" spans="1:45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1"/>
      <c r="AG74" s="38"/>
      <c r="AH74" s="38"/>
      <c r="AI74" s="38"/>
      <c r="AJ74" s="38"/>
      <c r="AK74" s="38"/>
      <c r="AL74" s="23"/>
      <c r="AM74" s="23"/>
      <c r="AN74" s="23"/>
      <c r="AO74" s="38"/>
      <c r="AP74" s="38"/>
      <c r="AQ74" s="38"/>
      <c r="AR74" s="257"/>
      <c r="AS74" s="145"/>
    </row>
    <row r="75" spans="1:45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1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257"/>
      <c r="AS75" s="145"/>
    </row>
    <row r="76" spans="1:45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1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257"/>
      <c r="AS76" s="145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257"/>
      <c r="AS77" s="145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257"/>
      <c r="AS78" s="145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257"/>
      <c r="AS79" s="145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257"/>
      <c r="AS80" s="145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257"/>
      <c r="AS81" s="145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257"/>
      <c r="AS82" s="145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257"/>
      <c r="AS83" s="145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257"/>
      <c r="AS84" s="145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257"/>
      <c r="AS85" s="145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257"/>
      <c r="AS86" s="145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257"/>
      <c r="AS87" s="145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257"/>
      <c r="AS88" s="145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257"/>
      <c r="AS89" s="145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257"/>
      <c r="AS90" s="145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257"/>
      <c r="AS91" s="145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257"/>
      <c r="AS92" s="145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257"/>
      <c r="AS93" s="145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257"/>
      <c r="AS94" s="145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257"/>
      <c r="AS95" s="145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257"/>
      <c r="AS96" s="145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257"/>
      <c r="AS97" s="145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257"/>
      <c r="AS98" s="145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257"/>
      <c r="AS99" s="145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257"/>
      <c r="AS100" s="145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257"/>
      <c r="AS101" s="145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257"/>
      <c r="AS102" s="145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257"/>
      <c r="AS103" s="145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257"/>
      <c r="AS104" s="145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257"/>
      <c r="AS105" s="145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257"/>
      <c r="AS106" s="145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257"/>
      <c r="AS107" s="145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257"/>
      <c r="AS108" s="145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257"/>
      <c r="AS109" s="145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257"/>
      <c r="AS110" s="145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257"/>
      <c r="AS111" s="145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257"/>
      <c r="AS112" s="145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257"/>
      <c r="AS113" s="145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257"/>
      <c r="AS114" s="145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257"/>
      <c r="AS115" s="145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257"/>
      <c r="AS116" s="145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257"/>
      <c r="AS117" s="145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257"/>
      <c r="AS118" s="145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3"/>
      <c r="AM119" s="23"/>
      <c r="AN119" s="23"/>
      <c r="AO119" s="38"/>
      <c r="AP119" s="38"/>
      <c r="AQ119" s="38"/>
      <c r="AR119" s="257"/>
      <c r="AS119" s="145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3"/>
      <c r="AM120" s="23"/>
      <c r="AN120" s="23"/>
      <c r="AO120" s="38"/>
      <c r="AP120" s="38"/>
      <c r="AQ120" s="38"/>
      <c r="AR120" s="257"/>
      <c r="AS120" s="145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3"/>
      <c r="AM121" s="23"/>
      <c r="AN121" s="23"/>
      <c r="AO121" s="38"/>
      <c r="AP121" s="38"/>
      <c r="AQ121" s="38"/>
      <c r="AR121" s="257"/>
      <c r="AS121" s="145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3"/>
      <c r="AM122" s="23"/>
      <c r="AN122" s="23"/>
      <c r="AO122" s="38"/>
      <c r="AP122" s="38"/>
      <c r="AQ122" s="38"/>
      <c r="AR122" s="257"/>
      <c r="AS122" s="145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3"/>
      <c r="AM123" s="23"/>
      <c r="AN123" s="23"/>
      <c r="AO123" s="38"/>
      <c r="AP123" s="38"/>
      <c r="AQ123" s="38"/>
      <c r="AR123" s="257"/>
      <c r="AS123" s="145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3"/>
      <c r="AM124" s="23"/>
      <c r="AN124" s="23"/>
      <c r="AO124" s="38"/>
      <c r="AP124" s="38"/>
      <c r="AQ124" s="38"/>
      <c r="AR124" s="257"/>
      <c r="AS124" s="145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3"/>
      <c r="AM125" s="23"/>
      <c r="AN125" s="23"/>
      <c r="AO125" s="38"/>
      <c r="AP125" s="38"/>
      <c r="AQ125" s="38"/>
      <c r="AR125" s="257"/>
      <c r="AS125" s="145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3"/>
      <c r="AM126" s="23"/>
      <c r="AN126" s="23"/>
      <c r="AO126" s="38"/>
      <c r="AP126" s="38"/>
      <c r="AQ126" s="38"/>
      <c r="AR126" s="257"/>
      <c r="AS126" s="145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3"/>
      <c r="AM127" s="23"/>
      <c r="AN127" s="23"/>
      <c r="AO127" s="38"/>
      <c r="AP127" s="38"/>
      <c r="AQ127" s="38"/>
      <c r="AR127" s="257"/>
      <c r="AS127" s="145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3"/>
      <c r="AM128" s="23"/>
      <c r="AN128" s="23"/>
      <c r="AO128" s="38"/>
      <c r="AP128" s="38"/>
      <c r="AQ128" s="38"/>
      <c r="AR128" s="257"/>
      <c r="AS128" s="145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3"/>
      <c r="AM129" s="23"/>
      <c r="AN129" s="23"/>
      <c r="AO129" s="38"/>
      <c r="AP129" s="38"/>
      <c r="AQ129" s="38"/>
      <c r="AR129" s="257"/>
      <c r="AS129" s="145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3"/>
      <c r="AM130" s="23"/>
      <c r="AN130" s="23"/>
      <c r="AO130" s="38"/>
      <c r="AP130" s="38"/>
      <c r="AQ130" s="38"/>
      <c r="AR130" s="257"/>
      <c r="AS130" s="145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3"/>
      <c r="AM131" s="23"/>
      <c r="AN131" s="23"/>
      <c r="AO131" s="38"/>
      <c r="AP131" s="38"/>
      <c r="AQ131" s="38"/>
      <c r="AR131" s="257"/>
      <c r="AS131" s="145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3"/>
      <c r="AM132" s="23"/>
      <c r="AN132" s="23"/>
      <c r="AO132" s="38"/>
      <c r="AP132" s="38"/>
      <c r="AQ132" s="38"/>
      <c r="AR132" s="257"/>
      <c r="AS132" s="145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3"/>
      <c r="AM133" s="23"/>
      <c r="AN133" s="23"/>
      <c r="AO133" s="38"/>
      <c r="AP133" s="38"/>
      <c r="AQ133" s="38"/>
      <c r="AR133" s="257"/>
      <c r="AS133" s="145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3"/>
      <c r="AM134" s="23"/>
      <c r="AN134" s="23"/>
      <c r="AO134" s="38"/>
      <c r="AP134" s="38"/>
      <c r="AQ134" s="38"/>
      <c r="AR134" s="257"/>
      <c r="AS134" s="145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3"/>
      <c r="AM135" s="23"/>
      <c r="AN135" s="23"/>
      <c r="AO135" s="38"/>
      <c r="AP135" s="38"/>
      <c r="AQ135" s="38"/>
      <c r="AR135" s="257"/>
      <c r="AS135" s="145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3"/>
      <c r="AM136" s="23"/>
      <c r="AN136" s="23"/>
      <c r="AO136" s="38"/>
      <c r="AP136" s="38"/>
      <c r="AQ136" s="38"/>
      <c r="AR136" s="257"/>
      <c r="AS136" s="145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3"/>
      <c r="AM137" s="23"/>
      <c r="AN137" s="23"/>
      <c r="AO137" s="38"/>
      <c r="AP137" s="38"/>
      <c r="AQ137" s="38"/>
      <c r="AR137" s="257"/>
      <c r="AS137" s="145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3"/>
      <c r="AM138" s="23"/>
      <c r="AN138" s="23"/>
      <c r="AO138" s="38"/>
      <c r="AP138" s="38"/>
      <c r="AQ138" s="38"/>
      <c r="AR138" s="257"/>
      <c r="AS138" s="145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3"/>
      <c r="AM139" s="23"/>
      <c r="AN139" s="23"/>
      <c r="AO139" s="38"/>
      <c r="AP139" s="38"/>
      <c r="AQ139" s="38"/>
      <c r="AR139" s="257"/>
      <c r="AS139" s="145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3"/>
      <c r="AM140" s="23"/>
      <c r="AN140" s="23"/>
      <c r="AO140" s="38"/>
      <c r="AP140" s="38"/>
      <c r="AQ140" s="38"/>
      <c r="AR140" s="257"/>
      <c r="AS140" s="145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3"/>
      <c r="AM141" s="23"/>
      <c r="AN141" s="23"/>
      <c r="AO141" s="38"/>
      <c r="AP141" s="38"/>
      <c r="AQ141" s="38"/>
      <c r="AR141" s="257"/>
      <c r="AS141" s="145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3"/>
      <c r="AM142" s="23"/>
      <c r="AN142" s="23"/>
      <c r="AO142" s="38"/>
      <c r="AP142" s="38"/>
      <c r="AQ142" s="38"/>
      <c r="AR142" s="257"/>
      <c r="AS142" s="145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3"/>
      <c r="AM143" s="23"/>
      <c r="AN143" s="23"/>
      <c r="AO143" s="38"/>
      <c r="AP143" s="38"/>
      <c r="AQ143" s="38"/>
      <c r="AR143" s="257"/>
      <c r="AS143" s="145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3"/>
      <c r="AM144" s="23"/>
      <c r="AN144" s="23"/>
      <c r="AO144" s="38"/>
      <c r="AP144" s="38"/>
      <c r="AQ144" s="38"/>
      <c r="AR144" s="257"/>
      <c r="AS144" s="145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3"/>
      <c r="AM145" s="23"/>
      <c r="AN145" s="23"/>
      <c r="AO145" s="38"/>
      <c r="AP145" s="38"/>
      <c r="AQ145" s="38"/>
      <c r="AR145" s="257"/>
      <c r="AS145" s="145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3"/>
      <c r="AM146" s="23"/>
      <c r="AN146" s="23"/>
      <c r="AO146" s="38"/>
      <c r="AP146" s="38"/>
      <c r="AQ146" s="38"/>
      <c r="AR146" s="257"/>
      <c r="AS146" s="145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3"/>
      <c r="AM147" s="23"/>
      <c r="AN147" s="23"/>
      <c r="AO147" s="38"/>
      <c r="AP147" s="38"/>
      <c r="AQ147" s="38"/>
      <c r="AR147" s="257"/>
      <c r="AS147" s="145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3"/>
      <c r="AM148" s="23"/>
      <c r="AN148" s="23"/>
      <c r="AO148" s="38"/>
      <c r="AP148" s="38"/>
      <c r="AQ148" s="38"/>
      <c r="AR148" s="257"/>
      <c r="AS148" s="145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3"/>
      <c r="AM149" s="23"/>
      <c r="AN149" s="23"/>
      <c r="AO149" s="38"/>
      <c r="AP149" s="38"/>
      <c r="AQ149" s="38"/>
      <c r="AR149" s="257"/>
      <c r="AS149" s="145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3"/>
      <c r="AM150" s="23"/>
      <c r="AN150" s="23"/>
      <c r="AO150" s="38"/>
      <c r="AP150" s="38"/>
      <c r="AQ150" s="38"/>
      <c r="AR150" s="257"/>
      <c r="AS150" s="145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3"/>
      <c r="AM151" s="23"/>
      <c r="AN151" s="23"/>
      <c r="AO151" s="38"/>
      <c r="AP151" s="38"/>
      <c r="AQ151" s="38"/>
      <c r="AR151" s="257"/>
      <c r="AS151" s="145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3"/>
      <c r="AM152" s="23"/>
      <c r="AN152" s="23"/>
      <c r="AO152" s="38"/>
      <c r="AP152" s="38"/>
      <c r="AQ152" s="38"/>
      <c r="AR152" s="257"/>
      <c r="AS152" s="145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3"/>
      <c r="AM153" s="23"/>
      <c r="AN153" s="23"/>
      <c r="AO153" s="38"/>
      <c r="AP153" s="38"/>
      <c r="AQ153" s="38"/>
      <c r="AR153" s="257"/>
      <c r="AS153" s="145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3"/>
      <c r="AM154" s="23"/>
      <c r="AN154" s="23"/>
      <c r="AO154" s="38"/>
      <c r="AP154" s="38"/>
      <c r="AQ154" s="38"/>
      <c r="AR154" s="257"/>
      <c r="AS154" s="145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3"/>
      <c r="AM155" s="23"/>
      <c r="AN155" s="23"/>
      <c r="AO155" s="38"/>
      <c r="AP155" s="38"/>
      <c r="AQ155" s="38"/>
      <c r="AR155" s="257"/>
      <c r="AS155" s="145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3"/>
      <c r="AM156" s="23"/>
      <c r="AN156" s="23"/>
      <c r="AO156" s="38"/>
      <c r="AP156" s="38"/>
      <c r="AQ156" s="38"/>
      <c r="AR156" s="257"/>
      <c r="AS156" s="145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3"/>
      <c r="AM157" s="23"/>
      <c r="AN157" s="23"/>
      <c r="AO157" s="38"/>
      <c r="AP157" s="38"/>
      <c r="AQ157" s="38"/>
      <c r="AR157" s="257"/>
      <c r="AS157" s="145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3"/>
      <c r="AM158" s="23"/>
      <c r="AN158" s="23"/>
      <c r="AO158" s="38"/>
      <c r="AP158" s="38"/>
      <c r="AQ158" s="38"/>
      <c r="AR158" s="257"/>
      <c r="AS158" s="145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3"/>
      <c r="AM159" s="23"/>
      <c r="AN159" s="23"/>
      <c r="AO159" s="38"/>
      <c r="AP159" s="38"/>
      <c r="AQ159" s="38"/>
      <c r="AR159" s="257"/>
      <c r="AS159" s="145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3"/>
      <c r="AM160" s="23"/>
      <c r="AN160" s="23"/>
      <c r="AO160" s="38"/>
      <c r="AP160" s="38"/>
      <c r="AQ160" s="38"/>
      <c r="AR160" s="257"/>
      <c r="AS160" s="145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3"/>
      <c r="AM161" s="23"/>
      <c r="AN161" s="23"/>
      <c r="AO161" s="38"/>
      <c r="AP161" s="38"/>
      <c r="AQ161" s="38"/>
      <c r="AR161" s="257"/>
      <c r="AS161" s="145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3"/>
      <c r="AM162" s="23"/>
      <c r="AN162" s="23"/>
      <c r="AO162" s="38"/>
      <c r="AP162" s="38"/>
      <c r="AQ162" s="38"/>
      <c r="AR162" s="257"/>
      <c r="AS162" s="145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3"/>
      <c r="AM163" s="23"/>
      <c r="AN163" s="23"/>
      <c r="AO163" s="38"/>
      <c r="AP163" s="38"/>
      <c r="AQ163" s="38"/>
      <c r="AR163" s="257"/>
      <c r="AS163" s="145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3"/>
      <c r="AM164" s="23"/>
      <c r="AN164" s="23"/>
      <c r="AO164" s="38"/>
      <c r="AP164" s="38"/>
      <c r="AQ164" s="38"/>
      <c r="AR164" s="257"/>
      <c r="AS164" s="145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3"/>
      <c r="AM165" s="23"/>
      <c r="AN165" s="23"/>
      <c r="AO165" s="38"/>
      <c r="AP165" s="38"/>
      <c r="AQ165" s="38"/>
      <c r="AR165" s="257"/>
      <c r="AS165" s="145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3"/>
      <c r="AM166" s="23"/>
      <c r="AN166" s="23"/>
      <c r="AO166" s="38"/>
      <c r="AP166" s="38"/>
      <c r="AQ166" s="38"/>
      <c r="AR166" s="257"/>
      <c r="AS166" s="145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3"/>
      <c r="AM167" s="23"/>
      <c r="AN167" s="23"/>
      <c r="AO167" s="38"/>
      <c r="AP167" s="38"/>
      <c r="AQ167" s="38"/>
      <c r="AR167" s="257"/>
      <c r="AS167" s="145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3"/>
      <c r="AM168" s="23"/>
      <c r="AN168" s="23"/>
      <c r="AO168" s="38"/>
      <c r="AP168" s="38"/>
      <c r="AQ168" s="38"/>
      <c r="AR168" s="257"/>
      <c r="AS168" s="145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3"/>
      <c r="AM169" s="23"/>
      <c r="AN169" s="23"/>
      <c r="AO169" s="38"/>
      <c r="AP169" s="38"/>
      <c r="AQ169" s="38"/>
      <c r="AR169" s="257"/>
      <c r="AS169" s="145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3"/>
      <c r="AM170" s="23"/>
      <c r="AN170" s="23"/>
      <c r="AO170" s="38"/>
      <c r="AP170" s="38"/>
      <c r="AQ170" s="38"/>
      <c r="AR170" s="257"/>
      <c r="AS170" s="145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3"/>
      <c r="AM171" s="23"/>
      <c r="AN171" s="23"/>
      <c r="AO171" s="38"/>
      <c r="AP171" s="38"/>
      <c r="AQ171" s="38"/>
      <c r="AR171" s="257"/>
      <c r="AS171" s="145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3"/>
      <c r="AM172" s="23"/>
      <c r="AN172" s="23"/>
      <c r="AO172" s="38"/>
      <c r="AP172" s="38"/>
      <c r="AQ172" s="38"/>
      <c r="AR172" s="257"/>
      <c r="AS172" s="145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3"/>
      <c r="AM173" s="23"/>
      <c r="AN173" s="23"/>
      <c r="AO173" s="38"/>
      <c r="AP173" s="38"/>
      <c r="AQ173" s="38"/>
      <c r="AR173" s="257"/>
      <c r="AS173" s="145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3"/>
      <c r="AM174" s="23"/>
      <c r="AN174" s="23"/>
      <c r="AO174" s="38"/>
      <c r="AP174" s="38"/>
      <c r="AQ174" s="38"/>
      <c r="AR174" s="257"/>
      <c r="AS174" s="145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23"/>
      <c r="AM175" s="23"/>
      <c r="AN175" s="23"/>
      <c r="AO175" s="38"/>
      <c r="AP175" s="38"/>
      <c r="AQ175" s="38"/>
      <c r="AR175" s="257"/>
      <c r="AS175" s="145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23"/>
      <c r="AM176" s="23"/>
      <c r="AN176" s="23"/>
      <c r="AO176" s="38"/>
      <c r="AP176" s="38"/>
      <c r="AQ176" s="38"/>
      <c r="AR176" s="257"/>
      <c r="AS176" s="145"/>
    </row>
    <row r="177" spans="1:45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23"/>
      <c r="AM177" s="23"/>
      <c r="AN177" s="23"/>
      <c r="AO177" s="38"/>
      <c r="AP177" s="38"/>
      <c r="AQ177" s="38"/>
      <c r="AR177" s="257"/>
      <c r="AS177" s="145"/>
    </row>
    <row r="178" spans="1:45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23"/>
      <c r="AM178" s="23"/>
      <c r="AN178" s="23"/>
      <c r="AO178" s="38"/>
      <c r="AP178" s="38"/>
      <c r="AQ178" s="38"/>
      <c r="AR178" s="257"/>
      <c r="AS178" s="145"/>
    </row>
    <row r="179" spans="1:45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1"/>
      <c r="AG179" s="38"/>
      <c r="AH179" s="38"/>
      <c r="AI179" s="38"/>
      <c r="AJ179" s="38"/>
      <c r="AK179" s="38"/>
      <c r="AL179" s="23"/>
      <c r="AM179" s="23"/>
      <c r="AN179" s="23"/>
      <c r="AO179" s="38"/>
      <c r="AP179" s="38"/>
      <c r="AQ179" s="38"/>
      <c r="AR179" s="257"/>
      <c r="AS179" s="145"/>
    </row>
    <row r="180" spans="1:45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1"/>
      <c r="AG180" s="38"/>
      <c r="AH180" s="38"/>
      <c r="AI180" s="38"/>
      <c r="AJ180" s="38"/>
      <c r="AK180" s="38"/>
      <c r="AL180" s="23"/>
      <c r="AM180" s="23"/>
      <c r="AN180" s="23"/>
      <c r="AO180" s="38"/>
      <c r="AP180" s="38"/>
      <c r="AQ180" s="38"/>
      <c r="AR180" s="257"/>
      <c r="AS180" s="145"/>
    </row>
    <row r="181" spans="1:45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23"/>
      <c r="AM181" s="23"/>
      <c r="AN181" s="23"/>
      <c r="AO181" s="38"/>
      <c r="AP181" s="38"/>
      <c r="AQ181" s="38"/>
      <c r="AR181" s="257"/>
      <c r="AS181" s="145"/>
    </row>
    <row r="182" spans="1:45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3"/>
      <c r="AM182" s="23"/>
      <c r="AN182" s="23"/>
      <c r="AO182" s="38"/>
      <c r="AP182" s="38"/>
      <c r="AQ182" s="38"/>
      <c r="AR182" s="257"/>
      <c r="AS182" s="145"/>
    </row>
    <row r="183" spans="1:45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23"/>
      <c r="AM183" s="23"/>
      <c r="AN183" s="23"/>
      <c r="AO183" s="38"/>
      <c r="AP183" s="38"/>
      <c r="AQ183" s="38"/>
      <c r="AR183" s="257"/>
      <c r="AS183" s="145"/>
    </row>
    <row r="184" spans="1:45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23"/>
      <c r="AM184" s="23"/>
      <c r="AN184" s="23"/>
      <c r="AO184" s="38"/>
      <c r="AP184" s="38"/>
      <c r="AQ184" s="38"/>
      <c r="AR184" s="257"/>
      <c r="AS184" s="145"/>
    </row>
    <row r="185" spans="1:45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3"/>
      <c r="AM185" s="23"/>
      <c r="AN185" s="23"/>
      <c r="AO185" s="38"/>
      <c r="AP185" s="38"/>
      <c r="AQ185" s="38"/>
      <c r="AR185" s="257"/>
      <c r="AS185" s="145"/>
    </row>
    <row r="186" spans="1:45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3"/>
      <c r="AM186" s="23"/>
      <c r="AN186" s="23"/>
      <c r="AO186" s="38"/>
      <c r="AP186" s="38"/>
      <c r="AQ186" s="38"/>
      <c r="AR186" s="257"/>
      <c r="AS186" s="145"/>
    </row>
    <row r="187" spans="1:45" ht="15" customHeight="1" x14ac:dyDescent="0.2"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</row>
    <row r="188" spans="1:45" ht="15" customHeight="1" x14ac:dyDescent="0.2"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</row>
    <row r="189" spans="1:45" ht="15" customHeight="1" x14ac:dyDescent="0.2"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</row>
  </sheetData>
  <sortState ref="AG26:AH36">
    <sortCondition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52</v>
      </c>
      <c r="F1" s="181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1"/>
      <c r="AB1" s="181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82" t="s">
        <v>139</v>
      </c>
      <c r="C2" s="138"/>
      <c r="D2" s="183"/>
      <c r="E2" s="13" t="s">
        <v>13</v>
      </c>
      <c r="F2" s="14"/>
      <c r="G2" s="14"/>
      <c r="H2" s="14"/>
      <c r="I2" s="20"/>
      <c r="J2" s="15"/>
      <c r="K2" s="184"/>
      <c r="L2" s="22" t="s">
        <v>140</v>
      </c>
      <c r="M2" s="14"/>
      <c r="N2" s="14"/>
      <c r="O2" s="21"/>
      <c r="P2" s="19"/>
      <c r="Q2" s="22" t="s">
        <v>141</v>
      </c>
      <c r="R2" s="14"/>
      <c r="S2" s="14"/>
      <c r="T2" s="14"/>
      <c r="U2" s="20"/>
      <c r="V2" s="21"/>
      <c r="W2" s="19"/>
      <c r="X2" s="185" t="s">
        <v>142</v>
      </c>
      <c r="Y2" s="186"/>
      <c r="Z2" s="187"/>
      <c r="AA2" s="13" t="s">
        <v>13</v>
      </c>
      <c r="AB2" s="14"/>
      <c r="AC2" s="14"/>
      <c r="AD2" s="14"/>
      <c r="AE2" s="20"/>
      <c r="AF2" s="15"/>
      <c r="AG2" s="184"/>
      <c r="AH2" s="22" t="s">
        <v>143</v>
      </c>
      <c r="AI2" s="14"/>
      <c r="AJ2" s="14"/>
      <c r="AK2" s="21"/>
      <c r="AL2" s="19"/>
      <c r="AM2" s="22" t="s">
        <v>141</v>
      </c>
      <c r="AN2" s="14"/>
      <c r="AO2" s="14"/>
      <c r="AP2" s="14"/>
      <c r="AQ2" s="20"/>
      <c r="AR2" s="21"/>
      <c r="AS2" s="18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88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88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8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6"/>
      <c r="E4" s="24"/>
      <c r="F4" s="24"/>
      <c r="G4" s="24"/>
      <c r="H4" s="26"/>
      <c r="I4" s="24"/>
      <c r="J4" s="160"/>
      <c r="K4" s="28"/>
      <c r="L4" s="108"/>
      <c r="M4" s="18"/>
      <c r="N4" s="18"/>
      <c r="O4" s="18"/>
      <c r="P4" s="23"/>
      <c r="Q4" s="24"/>
      <c r="R4" s="24"/>
      <c r="S4" s="26"/>
      <c r="T4" s="24"/>
      <c r="U4" s="24"/>
      <c r="V4" s="189"/>
      <c r="W4" s="28"/>
      <c r="X4" s="24">
        <v>1984</v>
      </c>
      <c r="Y4" s="24" t="s">
        <v>39</v>
      </c>
      <c r="Z4" s="2" t="s">
        <v>148</v>
      </c>
      <c r="AA4" s="24">
        <v>17</v>
      </c>
      <c r="AB4" s="24">
        <v>0</v>
      </c>
      <c r="AC4" s="24">
        <v>9</v>
      </c>
      <c r="AD4" s="24">
        <v>9</v>
      </c>
      <c r="AE4" s="24"/>
      <c r="AF4" s="27"/>
      <c r="AG4" s="20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90"/>
      <c r="AS4" s="16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/>
      <c r="C5" s="29"/>
      <c r="D5" s="36"/>
      <c r="E5" s="24"/>
      <c r="F5" s="24"/>
      <c r="G5" s="24"/>
      <c r="H5" s="26"/>
      <c r="I5" s="24"/>
      <c r="J5" s="160"/>
      <c r="K5" s="28"/>
      <c r="L5" s="108"/>
      <c r="M5" s="18"/>
      <c r="N5" s="18"/>
      <c r="O5" s="18"/>
      <c r="P5" s="23"/>
      <c r="Q5" s="24"/>
      <c r="R5" s="24"/>
      <c r="S5" s="26"/>
      <c r="T5" s="24"/>
      <c r="U5" s="24"/>
      <c r="V5" s="189"/>
      <c r="W5" s="28"/>
      <c r="X5" s="24">
        <v>1985</v>
      </c>
      <c r="Y5" s="24" t="s">
        <v>35</v>
      </c>
      <c r="Z5" s="2" t="s">
        <v>148</v>
      </c>
      <c r="AA5" s="24">
        <v>12</v>
      </c>
      <c r="AB5" s="24">
        <v>0</v>
      </c>
      <c r="AC5" s="24">
        <v>10</v>
      </c>
      <c r="AD5" s="24">
        <v>12</v>
      </c>
      <c r="AE5" s="24"/>
      <c r="AF5" s="27"/>
      <c r="AG5" s="20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90"/>
      <c r="AS5" s="16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/>
      <c r="C6" s="29"/>
      <c r="D6" s="36"/>
      <c r="E6" s="24"/>
      <c r="F6" s="24"/>
      <c r="G6" s="24"/>
      <c r="H6" s="26"/>
      <c r="I6" s="24"/>
      <c r="J6" s="160"/>
      <c r="K6" s="28"/>
      <c r="L6" s="108"/>
      <c r="M6" s="18"/>
      <c r="N6" s="18"/>
      <c r="O6" s="18"/>
      <c r="P6" s="23"/>
      <c r="Q6" s="24"/>
      <c r="R6" s="24"/>
      <c r="S6" s="26"/>
      <c r="T6" s="24"/>
      <c r="U6" s="24"/>
      <c r="V6" s="189"/>
      <c r="W6" s="28"/>
      <c r="X6" s="24">
        <v>1986</v>
      </c>
      <c r="Y6" s="24" t="s">
        <v>150</v>
      </c>
      <c r="Z6" s="2" t="s">
        <v>148</v>
      </c>
      <c r="AA6" s="24">
        <v>15</v>
      </c>
      <c r="AB6" s="24">
        <v>0</v>
      </c>
      <c r="AC6" s="24">
        <v>2</v>
      </c>
      <c r="AD6" s="24">
        <v>3</v>
      </c>
      <c r="AE6" s="24"/>
      <c r="AF6" s="27"/>
      <c r="AG6" s="20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90"/>
      <c r="AS6" s="16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/>
      <c r="C7" s="29"/>
      <c r="D7" s="36"/>
      <c r="E7" s="24"/>
      <c r="F7" s="24"/>
      <c r="G7" s="24"/>
      <c r="H7" s="26"/>
      <c r="I7" s="24"/>
      <c r="J7" s="160"/>
      <c r="K7" s="28"/>
      <c r="L7" s="108"/>
      <c r="M7" s="18"/>
      <c r="N7" s="18"/>
      <c r="O7" s="18"/>
      <c r="P7" s="23"/>
      <c r="Q7" s="24"/>
      <c r="R7" s="24"/>
      <c r="S7" s="26"/>
      <c r="T7" s="24"/>
      <c r="U7" s="24"/>
      <c r="V7" s="189"/>
      <c r="W7" s="28"/>
      <c r="X7" s="24"/>
      <c r="Y7" s="24"/>
      <c r="Z7" s="36"/>
      <c r="AA7" s="24"/>
      <c r="AB7" s="24"/>
      <c r="AC7" s="24"/>
      <c r="AD7" s="24"/>
      <c r="AE7" s="24"/>
      <c r="AF7" s="27"/>
      <c r="AG7" s="20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90"/>
      <c r="AS7" s="16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/>
      <c r="C8" s="29"/>
      <c r="D8" s="36"/>
      <c r="E8" s="24"/>
      <c r="F8" s="24"/>
      <c r="G8" s="24"/>
      <c r="H8" s="26"/>
      <c r="I8" s="24"/>
      <c r="J8" s="160"/>
      <c r="K8" s="28"/>
      <c r="L8" s="108"/>
      <c r="M8" s="18"/>
      <c r="N8" s="18"/>
      <c r="O8" s="18"/>
      <c r="P8" s="23"/>
      <c r="Q8" s="24"/>
      <c r="R8" s="24"/>
      <c r="S8" s="26"/>
      <c r="T8" s="24"/>
      <c r="U8" s="24"/>
      <c r="V8" s="189"/>
      <c r="W8" s="28"/>
      <c r="X8" s="24">
        <v>2005</v>
      </c>
      <c r="Y8" s="24" t="s">
        <v>38</v>
      </c>
      <c r="Z8" s="36" t="s">
        <v>148</v>
      </c>
      <c r="AA8" s="24">
        <v>12</v>
      </c>
      <c r="AB8" s="24">
        <v>0</v>
      </c>
      <c r="AC8" s="24">
        <v>10</v>
      </c>
      <c r="AD8" s="24">
        <v>3</v>
      </c>
      <c r="AE8" s="24">
        <v>33</v>
      </c>
      <c r="AF8" s="27">
        <v>0.45829999999999999</v>
      </c>
      <c r="AG8" s="208">
        <v>72</v>
      </c>
      <c r="AH8" s="18"/>
      <c r="AI8" s="18"/>
      <c r="AJ8" s="18"/>
      <c r="AK8" s="18"/>
      <c r="AL8" s="23"/>
      <c r="AM8" s="24">
        <v>1</v>
      </c>
      <c r="AN8" s="24">
        <v>0</v>
      </c>
      <c r="AO8" s="24">
        <v>0</v>
      </c>
      <c r="AP8" s="24">
        <v>0</v>
      </c>
      <c r="AQ8" s="24">
        <v>3</v>
      </c>
      <c r="AR8" s="190">
        <v>0.5</v>
      </c>
      <c r="AS8" s="161">
        <v>6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"/>
      <c r="C9" s="29"/>
      <c r="D9" s="36"/>
      <c r="E9" s="24"/>
      <c r="F9" s="24"/>
      <c r="G9" s="24"/>
      <c r="H9" s="26"/>
      <c r="I9" s="24"/>
      <c r="J9" s="160"/>
      <c r="K9" s="28"/>
      <c r="L9" s="108"/>
      <c r="M9" s="18"/>
      <c r="N9" s="18"/>
      <c r="O9" s="18"/>
      <c r="P9" s="23"/>
      <c r="Q9" s="24"/>
      <c r="R9" s="24"/>
      <c r="S9" s="26"/>
      <c r="T9" s="24"/>
      <c r="U9" s="24"/>
      <c r="V9" s="189"/>
      <c r="W9" s="28"/>
      <c r="X9" s="24"/>
      <c r="Y9" s="24"/>
      <c r="Z9" s="36"/>
      <c r="AA9" s="24"/>
      <c r="AB9" s="24"/>
      <c r="AC9" s="24"/>
      <c r="AD9" s="24"/>
      <c r="AE9" s="24"/>
      <c r="AF9" s="27"/>
      <c r="AG9" s="20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90"/>
      <c r="AS9" s="16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4"/>
      <c r="C10" s="29"/>
      <c r="D10" s="36"/>
      <c r="E10" s="24"/>
      <c r="F10" s="24"/>
      <c r="G10" s="24"/>
      <c r="H10" s="26"/>
      <c r="I10" s="24"/>
      <c r="J10" s="160"/>
      <c r="K10" s="28"/>
      <c r="L10" s="108"/>
      <c r="M10" s="18"/>
      <c r="N10" s="18"/>
      <c r="O10" s="18"/>
      <c r="P10" s="23"/>
      <c r="Q10" s="24"/>
      <c r="R10" s="24"/>
      <c r="S10" s="26"/>
      <c r="T10" s="24"/>
      <c r="U10" s="24"/>
      <c r="V10" s="189"/>
      <c r="W10" s="28"/>
      <c r="X10" s="24">
        <v>2007</v>
      </c>
      <c r="Y10" s="24" t="s">
        <v>41</v>
      </c>
      <c r="Z10" s="36" t="s">
        <v>148</v>
      </c>
      <c r="AA10" s="24">
        <v>1</v>
      </c>
      <c r="AB10" s="24">
        <v>0</v>
      </c>
      <c r="AC10" s="24">
        <v>0</v>
      </c>
      <c r="AD10" s="24">
        <v>1</v>
      </c>
      <c r="AE10" s="24">
        <v>8</v>
      </c>
      <c r="AF10" s="27">
        <v>0.66659999999999997</v>
      </c>
      <c r="AG10" s="208">
        <v>12</v>
      </c>
      <c r="AH10" s="18"/>
      <c r="AI10" s="18"/>
      <c r="AJ10" s="18"/>
      <c r="AK10" s="18"/>
      <c r="AL10" s="23"/>
      <c r="AM10" s="24">
        <v>1</v>
      </c>
      <c r="AN10" s="24">
        <v>0</v>
      </c>
      <c r="AO10" s="24">
        <v>1</v>
      </c>
      <c r="AP10" s="24">
        <v>0</v>
      </c>
      <c r="AQ10" s="24">
        <v>4</v>
      </c>
      <c r="AR10" s="190">
        <v>0.57140000000000002</v>
      </c>
      <c r="AS10" s="161">
        <v>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91" t="s">
        <v>144</v>
      </c>
      <c r="C11" s="98"/>
      <c r="D11" s="94"/>
      <c r="E11" s="97">
        <f>SUM(E4:E10)</f>
        <v>0</v>
      </c>
      <c r="F11" s="97">
        <f>SUM(F4:F10)</f>
        <v>0</v>
      </c>
      <c r="G11" s="97">
        <f>SUM(G4:G10)</f>
        <v>0</v>
      </c>
      <c r="H11" s="97">
        <f>SUM(H4:H10)</f>
        <v>0</v>
      </c>
      <c r="I11" s="97">
        <f>SUM(I4:I10)</f>
        <v>0</v>
      </c>
      <c r="J11" s="191">
        <v>0</v>
      </c>
      <c r="K11" s="184">
        <f>SUM(K4:K10)</f>
        <v>0</v>
      </c>
      <c r="L11" s="22"/>
      <c r="M11" s="20"/>
      <c r="N11" s="163"/>
      <c r="O11" s="164"/>
      <c r="P11" s="23"/>
      <c r="Q11" s="97">
        <f>SUM(Q4:Q10)</f>
        <v>0</v>
      </c>
      <c r="R11" s="97">
        <f>SUM(R4:R10)</f>
        <v>0</v>
      </c>
      <c r="S11" s="97">
        <f>SUM(S4:S10)</f>
        <v>0</v>
      </c>
      <c r="T11" s="97">
        <f>SUM(T4:T10)</f>
        <v>0</v>
      </c>
      <c r="U11" s="97">
        <f>SUM(U4:U10)</f>
        <v>0</v>
      </c>
      <c r="V11" s="35">
        <v>0</v>
      </c>
      <c r="W11" s="184">
        <f>SUM(W4:W10)</f>
        <v>0</v>
      </c>
      <c r="X11" s="16" t="s">
        <v>144</v>
      </c>
      <c r="Y11" s="17"/>
      <c r="Z11" s="15"/>
      <c r="AA11" s="97">
        <f>SUM(AA4:AA10)</f>
        <v>57</v>
      </c>
      <c r="AB11" s="97">
        <f>SUM(AB4:AB10)</f>
        <v>0</v>
      </c>
      <c r="AC11" s="97">
        <f>SUM(AC4:AC10)</f>
        <v>31</v>
      </c>
      <c r="AD11" s="97">
        <f>SUM(AD4:AD10)</f>
        <v>28</v>
      </c>
      <c r="AE11" s="97">
        <f>SUM(AE4:AE10)</f>
        <v>41</v>
      </c>
      <c r="AF11" s="191">
        <f>PRODUCT(AE11/AG11)</f>
        <v>0.48809523809523808</v>
      </c>
      <c r="AG11" s="184">
        <f>SUM(AG4:AG10)</f>
        <v>84</v>
      </c>
      <c r="AH11" s="22"/>
      <c r="AI11" s="20"/>
      <c r="AJ11" s="163"/>
      <c r="AK11" s="164"/>
      <c r="AL11" s="23"/>
      <c r="AM11" s="97">
        <f>SUM(AM4:AM10)</f>
        <v>2</v>
      </c>
      <c r="AN11" s="97">
        <f>SUM(AN4:AN10)</f>
        <v>0</v>
      </c>
      <c r="AO11" s="97">
        <f>SUM(AO4:AO10)</f>
        <v>1</v>
      </c>
      <c r="AP11" s="97">
        <f>SUM(AP4:AP10)</f>
        <v>0</v>
      </c>
      <c r="AQ11" s="97">
        <f>SUM(AQ4:AQ10)</f>
        <v>7</v>
      </c>
      <c r="AR11" s="191">
        <f>PRODUCT(AQ11/AS11)</f>
        <v>0.53846153846153844</v>
      </c>
      <c r="AS11" s="188">
        <f>SUM(AS4:AS10)</f>
        <v>13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28"/>
      <c r="L12" s="23"/>
      <c r="M12" s="23"/>
      <c r="N12" s="23"/>
      <c r="O12" s="23"/>
      <c r="P12" s="38"/>
      <c r="Q12" s="38"/>
      <c r="R12" s="41"/>
      <c r="S12" s="38"/>
      <c r="T12" s="38"/>
      <c r="U12" s="23"/>
      <c r="V12" s="23"/>
      <c r="W12" s="28"/>
      <c r="X12" s="38"/>
      <c r="Y12" s="38"/>
      <c r="Z12" s="38"/>
      <c r="AA12" s="38"/>
      <c r="AB12" s="38"/>
      <c r="AC12" s="38"/>
      <c r="AD12" s="38"/>
      <c r="AE12" s="38"/>
      <c r="AF12" s="39"/>
      <c r="AG12" s="28"/>
      <c r="AH12" s="23"/>
      <c r="AI12" s="23"/>
      <c r="AJ12" s="23"/>
      <c r="AK12" s="23"/>
      <c r="AL12" s="38"/>
      <c r="AM12" s="38"/>
      <c r="AN12" s="41"/>
      <c r="AO12" s="38"/>
      <c r="AP12" s="38"/>
      <c r="AQ12" s="23"/>
      <c r="AR12" s="23"/>
      <c r="AS12" s="2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92" t="s">
        <v>145</v>
      </c>
      <c r="C13" s="193"/>
      <c r="D13" s="19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146</v>
      </c>
      <c r="O13" s="18" t="s">
        <v>147</v>
      </c>
      <c r="Q13" s="41"/>
      <c r="R13" s="41" t="s">
        <v>45</v>
      </c>
      <c r="S13" s="41"/>
      <c r="T13" s="38" t="s">
        <v>46</v>
      </c>
      <c r="U13" s="23"/>
      <c r="V13" s="28"/>
      <c r="W13" s="28"/>
      <c r="X13" s="195"/>
      <c r="Y13" s="195"/>
      <c r="Z13" s="195"/>
      <c r="AA13" s="195"/>
      <c r="AB13" s="195"/>
      <c r="AC13" s="41"/>
      <c r="AD13" s="41"/>
      <c r="AE13" s="41"/>
      <c r="AF13" s="38"/>
      <c r="AG13" s="38"/>
      <c r="AH13" s="38"/>
      <c r="AI13" s="38"/>
      <c r="AJ13" s="38"/>
      <c r="AK13" s="38"/>
      <c r="AM13" s="28"/>
      <c r="AN13" s="195"/>
      <c r="AO13" s="195"/>
      <c r="AP13" s="195"/>
      <c r="AQ13" s="195"/>
      <c r="AR13" s="195"/>
      <c r="AS13" s="195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3" t="s">
        <v>12</v>
      </c>
      <c r="C14" s="12"/>
      <c r="D14" s="45"/>
      <c r="E14" s="196">
        <v>287</v>
      </c>
      <c r="F14" s="196">
        <v>4</v>
      </c>
      <c r="G14" s="196">
        <v>83</v>
      </c>
      <c r="H14" s="196">
        <v>86</v>
      </c>
      <c r="I14" s="196">
        <v>893</v>
      </c>
      <c r="J14" s="197">
        <v>0.46600000000000003</v>
      </c>
      <c r="K14" s="38">
        <f>PRODUCT(I14/J14)</f>
        <v>1916.3090128755364</v>
      </c>
      <c r="L14" s="198">
        <f>PRODUCT((F14+G14)/E14)</f>
        <v>0.30313588850174217</v>
      </c>
      <c r="M14" s="198">
        <f>PRODUCT(H14/E14)</f>
        <v>0.29965156794425085</v>
      </c>
      <c r="N14" s="198">
        <f>PRODUCT((F14+G14+H14)/E14)</f>
        <v>0.60278745644599308</v>
      </c>
      <c r="O14" s="198">
        <f>PRODUCT(I14/E14)</f>
        <v>3.1114982578397212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41"/>
      <c r="AO14" s="41"/>
      <c r="AP14" s="41"/>
      <c r="AQ14" s="41"/>
      <c r="AR14" s="41"/>
      <c r="AS14" s="4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99" t="s">
        <v>139</v>
      </c>
      <c r="C15" s="200"/>
      <c r="D15" s="201"/>
      <c r="E15" s="196">
        <f>PRODUCT(E11+Q11)</f>
        <v>0</v>
      </c>
      <c r="F15" s="196">
        <f>PRODUCT(F11+R11)</f>
        <v>0</v>
      </c>
      <c r="G15" s="196">
        <f>PRODUCT(G11+S11)</f>
        <v>0</v>
      </c>
      <c r="H15" s="196">
        <f>PRODUCT(H11+T11)</f>
        <v>0</v>
      </c>
      <c r="I15" s="196">
        <f>PRODUCT(I11+U11)</f>
        <v>0</v>
      </c>
      <c r="J15" s="197">
        <v>0</v>
      </c>
      <c r="K15" s="38">
        <f>PRODUCT(K11+W11)</f>
        <v>0</v>
      </c>
      <c r="L15" s="198">
        <v>0</v>
      </c>
      <c r="M15" s="198">
        <v>0</v>
      </c>
      <c r="N15" s="198">
        <v>0</v>
      </c>
      <c r="O15" s="198">
        <v>0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02" t="s">
        <v>142</v>
      </c>
      <c r="C16" s="203"/>
      <c r="D16" s="204"/>
      <c r="E16" s="196">
        <f>PRODUCT(AA11+AM11)</f>
        <v>59</v>
      </c>
      <c r="F16" s="196">
        <f>PRODUCT(AB11+AN11)</f>
        <v>0</v>
      </c>
      <c r="G16" s="196">
        <f>PRODUCT(AC11+AO11)</f>
        <v>32</v>
      </c>
      <c r="H16" s="196">
        <f>PRODUCT(AD11+AP11)</f>
        <v>28</v>
      </c>
      <c r="I16" s="196">
        <f>PRODUCT(AE11+AQ11)</f>
        <v>48</v>
      </c>
      <c r="J16" s="197">
        <f>PRODUCT(I16/K16)</f>
        <v>0.49484536082474229</v>
      </c>
      <c r="K16" s="23">
        <f>PRODUCT(AG11+AS11)</f>
        <v>97</v>
      </c>
      <c r="L16" s="198">
        <f>PRODUCT((F16+G16)/E16)</f>
        <v>0.5423728813559322</v>
      </c>
      <c r="M16" s="198">
        <f>PRODUCT(H16/E16)</f>
        <v>0.47457627118644069</v>
      </c>
      <c r="N16" s="198">
        <f>PRODUCT((F16+G16+H16)/E16)</f>
        <v>1.0169491525423728</v>
      </c>
      <c r="O16" s="198">
        <v>3.2</v>
      </c>
      <c r="Q16" s="41"/>
      <c r="R16" s="41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23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05" t="s">
        <v>144</v>
      </c>
      <c r="C17" s="206"/>
      <c r="D17" s="207"/>
      <c r="E17" s="196">
        <f>SUM(E14:E16)</f>
        <v>346</v>
      </c>
      <c r="F17" s="196">
        <f t="shared" ref="F17:I17" si="0">SUM(F14:F16)</f>
        <v>4</v>
      </c>
      <c r="G17" s="196">
        <f t="shared" si="0"/>
        <v>115</v>
      </c>
      <c r="H17" s="196">
        <f t="shared" si="0"/>
        <v>114</v>
      </c>
      <c r="I17" s="196">
        <f t="shared" si="0"/>
        <v>941</v>
      </c>
      <c r="J17" s="197">
        <f>PRODUCT(I17/K17)</f>
        <v>0.46738975188712029</v>
      </c>
      <c r="K17" s="38">
        <f>SUM(K14:K16)</f>
        <v>2013.3090128755364</v>
      </c>
      <c r="L17" s="198">
        <f>PRODUCT((F17+G17)/E17)</f>
        <v>0.34393063583815031</v>
      </c>
      <c r="M17" s="198">
        <f>PRODUCT(H17/E17)</f>
        <v>0.32947976878612717</v>
      </c>
      <c r="N17" s="198">
        <f>PRODUCT((F17+G17+H17)/E17)</f>
        <v>0.67341040462427748</v>
      </c>
      <c r="O17" s="198">
        <v>3.12</v>
      </c>
      <c r="Q17" s="23"/>
      <c r="R17" s="23"/>
      <c r="S17" s="23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3"/>
      <c r="F18" s="23"/>
      <c r="G18" s="23"/>
      <c r="H18" s="23"/>
      <c r="I18" s="23"/>
      <c r="J18" s="38"/>
      <c r="K18" s="38"/>
      <c r="L18" s="23"/>
      <c r="M18" s="23"/>
      <c r="N18" s="23"/>
      <c r="O18" s="23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23"/>
      <c r="AL182" s="23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</row>
    <row r="216" spans="12:38" x14ac:dyDescent="0.25"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</row>
    <row r="217" spans="12:38" x14ac:dyDescent="0.25"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</row>
    <row r="218" spans="12:38" x14ac:dyDescent="0.25"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</row>
    <row r="219" spans="12:38" x14ac:dyDescent="0.25"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</row>
    <row r="221" spans="12:38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</row>
    <row r="222" spans="12:38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</row>
    <row r="223" spans="12:38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</row>
    <row r="224" spans="12:38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</row>
    <row r="225" spans="20:36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</row>
  </sheetData>
  <sortState ref="X4:AS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144" customWidth="1"/>
    <col min="5" max="5" width="8" style="144" customWidth="1"/>
    <col min="6" max="6" width="0.7109375" style="28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74" customWidth="1"/>
    <col min="22" max="22" width="10.85546875" style="60" customWidth="1"/>
    <col min="23" max="23" width="19.7109375" style="144" customWidth="1"/>
    <col min="24" max="24" width="9.7109375" style="60" customWidth="1"/>
    <col min="25" max="30" width="9.140625" style="145"/>
  </cols>
  <sheetData>
    <row r="1" spans="1:30" ht="18.75" x14ac:dyDescent="0.3">
      <c r="A1" s="1"/>
      <c r="B1" s="137" t="s">
        <v>72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8"/>
      <c r="R1" s="168"/>
      <c r="S1" s="168"/>
      <c r="T1" s="168"/>
      <c r="U1" s="168"/>
      <c r="V1" s="138"/>
      <c r="W1" s="139"/>
      <c r="X1" s="140"/>
      <c r="Y1" s="141"/>
      <c r="Z1" s="141"/>
      <c r="AA1" s="141"/>
      <c r="AB1" s="141"/>
      <c r="AC1" s="141"/>
      <c r="AD1" s="141"/>
    </row>
    <row r="2" spans="1:30" x14ac:dyDescent="0.25">
      <c r="A2" s="1"/>
      <c r="B2" s="10" t="s">
        <v>34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87"/>
      <c r="R2" s="87"/>
      <c r="S2" s="87"/>
      <c r="T2" s="87"/>
      <c r="U2" s="87"/>
      <c r="V2" s="11"/>
      <c r="W2" s="88"/>
      <c r="X2" s="26"/>
      <c r="Y2" s="141"/>
      <c r="Z2" s="141"/>
      <c r="AA2" s="141"/>
      <c r="AB2" s="141"/>
      <c r="AC2" s="141"/>
      <c r="AD2" s="141"/>
    </row>
    <row r="3" spans="1:30" x14ac:dyDescent="0.25">
      <c r="A3" s="1"/>
      <c r="B3" s="99" t="s">
        <v>73</v>
      </c>
      <c r="C3" s="22" t="s">
        <v>74</v>
      </c>
      <c r="D3" s="91" t="s">
        <v>75</v>
      </c>
      <c r="E3" s="142" t="s">
        <v>1</v>
      </c>
      <c r="F3" s="23"/>
      <c r="G3" s="97" t="s">
        <v>57</v>
      </c>
      <c r="H3" s="94" t="s">
        <v>76</v>
      </c>
      <c r="I3" s="94" t="s">
        <v>32</v>
      </c>
      <c r="J3" s="17" t="s">
        <v>77</v>
      </c>
      <c r="K3" s="98" t="s">
        <v>78</v>
      </c>
      <c r="L3" s="98" t="s">
        <v>79</v>
      </c>
      <c r="M3" s="97" t="s">
        <v>56</v>
      </c>
      <c r="N3" s="97" t="s">
        <v>31</v>
      </c>
      <c r="O3" s="94" t="s">
        <v>80</v>
      </c>
      <c r="P3" s="97" t="s">
        <v>76</v>
      </c>
      <c r="Q3" s="169" t="s">
        <v>17</v>
      </c>
      <c r="R3" s="169">
        <v>1</v>
      </c>
      <c r="S3" s="169">
        <v>2</v>
      </c>
      <c r="T3" s="169">
        <v>3</v>
      </c>
      <c r="U3" s="169" t="s">
        <v>81</v>
      </c>
      <c r="V3" s="17" t="s">
        <v>22</v>
      </c>
      <c r="W3" s="16" t="s">
        <v>82</v>
      </c>
      <c r="X3" s="16" t="s">
        <v>83</v>
      </c>
      <c r="Y3" s="141"/>
      <c r="Z3" s="141"/>
      <c r="AA3" s="141"/>
      <c r="AB3" s="141"/>
      <c r="AC3" s="141"/>
      <c r="AD3" s="141"/>
    </row>
    <row r="4" spans="1:30" x14ac:dyDescent="0.25">
      <c r="A4" s="1"/>
      <c r="B4" s="146" t="s">
        <v>86</v>
      </c>
      <c r="C4" s="147" t="s">
        <v>87</v>
      </c>
      <c r="D4" s="148" t="s">
        <v>88</v>
      </c>
      <c r="E4" s="149" t="s">
        <v>36</v>
      </c>
      <c r="F4" s="23"/>
      <c r="G4" s="150"/>
      <c r="H4" s="151"/>
      <c r="I4" s="151">
        <v>1</v>
      </c>
      <c r="J4" s="152" t="s">
        <v>84</v>
      </c>
      <c r="K4" s="152">
        <v>9</v>
      </c>
      <c r="L4" s="152"/>
      <c r="M4" s="152">
        <v>1</v>
      </c>
      <c r="N4" s="150"/>
      <c r="O4" s="151">
        <v>1</v>
      </c>
      <c r="P4" s="150"/>
      <c r="Q4" s="170" t="s">
        <v>133</v>
      </c>
      <c r="R4" s="170" t="s">
        <v>130</v>
      </c>
      <c r="S4" s="170" t="s">
        <v>131</v>
      </c>
      <c r="T4" s="170"/>
      <c r="U4" s="170" t="s">
        <v>132</v>
      </c>
      <c r="V4" s="153">
        <v>0.6</v>
      </c>
      <c r="W4" s="154" t="s">
        <v>89</v>
      </c>
      <c r="X4" s="150">
        <v>300</v>
      </c>
      <c r="Y4" s="141"/>
      <c r="Z4" s="141"/>
      <c r="AA4" s="141"/>
      <c r="AB4" s="141"/>
      <c r="AC4" s="141"/>
      <c r="AD4" s="141"/>
    </row>
    <row r="5" spans="1:30" x14ac:dyDescent="0.25">
      <c r="A5" s="1"/>
      <c r="B5" s="175"/>
      <c r="C5" s="176"/>
      <c r="D5" s="111"/>
      <c r="E5" s="177"/>
      <c r="F5" s="113"/>
      <c r="G5" s="176"/>
      <c r="H5" s="176"/>
      <c r="I5" s="176"/>
      <c r="J5" s="178"/>
      <c r="K5" s="178"/>
      <c r="L5" s="178"/>
      <c r="M5" s="176"/>
      <c r="N5" s="176"/>
      <c r="O5" s="176"/>
      <c r="P5" s="176"/>
      <c r="Q5" s="179"/>
      <c r="R5" s="179"/>
      <c r="S5" s="179"/>
      <c r="T5" s="179"/>
      <c r="U5" s="179"/>
      <c r="V5" s="176"/>
      <c r="W5" s="111"/>
      <c r="X5" s="180"/>
      <c r="Y5" s="141"/>
      <c r="Z5" s="141"/>
      <c r="AA5" s="141"/>
      <c r="AB5" s="141"/>
      <c r="AC5" s="141"/>
      <c r="AD5" s="141"/>
    </row>
    <row r="6" spans="1:30" x14ac:dyDescent="0.25">
      <c r="A6" s="1"/>
      <c r="B6" s="99" t="s">
        <v>85</v>
      </c>
      <c r="C6" s="22" t="s">
        <v>74</v>
      </c>
      <c r="D6" s="91" t="s">
        <v>75</v>
      </c>
      <c r="E6" s="142" t="s">
        <v>1</v>
      </c>
      <c r="F6" s="23"/>
      <c r="G6" s="97" t="s">
        <v>57</v>
      </c>
      <c r="H6" s="94" t="s">
        <v>76</v>
      </c>
      <c r="I6" s="94" t="s">
        <v>32</v>
      </c>
      <c r="J6" s="17" t="s">
        <v>77</v>
      </c>
      <c r="K6" s="98" t="s">
        <v>78</v>
      </c>
      <c r="L6" s="98" t="s">
        <v>79</v>
      </c>
      <c r="M6" s="97" t="s">
        <v>56</v>
      </c>
      <c r="N6" s="97" t="s">
        <v>31</v>
      </c>
      <c r="O6" s="94" t="s">
        <v>80</v>
      </c>
      <c r="P6" s="97" t="s">
        <v>76</v>
      </c>
      <c r="Q6" s="169" t="s">
        <v>17</v>
      </c>
      <c r="R6" s="169">
        <v>1</v>
      </c>
      <c r="S6" s="169">
        <v>2</v>
      </c>
      <c r="T6" s="169">
        <v>3</v>
      </c>
      <c r="U6" s="169" t="s">
        <v>81</v>
      </c>
      <c r="V6" s="17" t="s">
        <v>22</v>
      </c>
      <c r="W6" s="16" t="s">
        <v>82</v>
      </c>
      <c r="X6" s="16" t="s">
        <v>83</v>
      </c>
      <c r="Y6" s="141"/>
      <c r="Z6" s="141"/>
      <c r="AA6" s="141"/>
      <c r="AB6" s="141"/>
      <c r="AC6" s="141"/>
      <c r="AD6" s="141"/>
    </row>
    <row r="7" spans="1:30" x14ac:dyDescent="0.25">
      <c r="A7" s="1"/>
      <c r="B7" s="146" t="s">
        <v>90</v>
      </c>
      <c r="C7" s="147" t="s">
        <v>91</v>
      </c>
      <c r="D7" s="148" t="s">
        <v>88</v>
      </c>
      <c r="E7" s="149" t="s">
        <v>36</v>
      </c>
      <c r="F7" s="132"/>
      <c r="G7" s="150"/>
      <c r="H7" s="151"/>
      <c r="I7" s="150">
        <v>1</v>
      </c>
      <c r="J7" s="152" t="s">
        <v>92</v>
      </c>
      <c r="K7" s="152">
        <v>5</v>
      </c>
      <c r="L7" s="152" t="s">
        <v>93</v>
      </c>
      <c r="M7" s="152">
        <v>1</v>
      </c>
      <c r="N7" s="150"/>
      <c r="O7" s="151"/>
      <c r="P7" s="150"/>
      <c r="Q7" s="171" t="s">
        <v>134</v>
      </c>
      <c r="R7" s="171" t="s">
        <v>130</v>
      </c>
      <c r="S7" s="171" t="s">
        <v>129</v>
      </c>
      <c r="T7" s="171" t="s">
        <v>132</v>
      </c>
      <c r="U7" s="171" t="s">
        <v>135</v>
      </c>
      <c r="V7" s="155">
        <v>0.33333333333333331</v>
      </c>
      <c r="W7" s="148" t="s">
        <v>94</v>
      </c>
      <c r="X7" s="150"/>
      <c r="Y7" s="141"/>
      <c r="Z7" s="141"/>
      <c r="AA7" s="141"/>
      <c r="AB7" s="141"/>
      <c r="AC7" s="141"/>
      <c r="AD7" s="141"/>
    </row>
    <row r="8" spans="1:30" x14ac:dyDescent="0.25">
      <c r="A8" s="9"/>
      <c r="B8" s="175"/>
      <c r="C8" s="176"/>
      <c r="D8" s="111"/>
      <c r="E8" s="177"/>
      <c r="F8" s="113"/>
      <c r="G8" s="176"/>
      <c r="H8" s="176"/>
      <c r="I8" s="176"/>
      <c r="J8" s="178"/>
      <c r="K8" s="178"/>
      <c r="L8" s="178"/>
      <c r="M8" s="176"/>
      <c r="N8" s="176"/>
      <c r="O8" s="176"/>
      <c r="P8" s="176"/>
      <c r="Q8" s="179"/>
      <c r="R8" s="179"/>
      <c r="S8" s="179"/>
      <c r="T8" s="179"/>
      <c r="U8" s="179"/>
      <c r="V8" s="176"/>
      <c r="W8" s="111"/>
      <c r="X8" s="180"/>
      <c r="Y8" s="141"/>
      <c r="Z8" s="141"/>
      <c r="AA8" s="141"/>
      <c r="AB8" s="141"/>
      <c r="AC8" s="141"/>
      <c r="AD8" s="141"/>
    </row>
    <row r="9" spans="1:30" x14ac:dyDescent="0.25">
      <c r="A9" s="9"/>
      <c r="B9" s="125"/>
      <c r="C9" s="38"/>
      <c r="D9" s="125"/>
      <c r="E9" s="143"/>
      <c r="G9" s="38"/>
      <c r="H9" s="41"/>
      <c r="I9" s="38"/>
      <c r="J9" s="23"/>
      <c r="K9" s="23"/>
      <c r="L9" s="23"/>
      <c r="M9" s="38"/>
      <c r="N9" s="38"/>
      <c r="O9" s="38"/>
      <c r="P9" s="38"/>
      <c r="Q9" s="172"/>
      <c r="R9" s="172"/>
      <c r="S9" s="172"/>
      <c r="T9" s="172"/>
      <c r="U9" s="172"/>
      <c r="V9" s="38"/>
      <c r="W9" s="125"/>
      <c r="X9" s="38"/>
      <c r="Y9" s="141"/>
      <c r="Z9" s="141"/>
      <c r="AA9" s="141"/>
      <c r="AB9" s="141"/>
      <c r="AC9" s="141"/>
      <c r="AD9" s="141"/>
    </row>
    <row r="10" spans="1:30" x14ac:dyDescent="0.25">
      <c r="A10" s="9"/>
      <c r="B10" s="125"/>
      <c r="C10" s="38"/>
      <c r="D10" s="125"/>
      <c r="E10" s="143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72"/>
      <c r="R10" s="172"/>
      <c r="S10" s="172"/>
      <c r="T10" s="172"/>
      <c r="U10" s="172"/>
      <c r="V10" s="38"/>
      <c r="W10" s="125"/>
      <c r="X10" s="38"/>
      <c r="Y10" s="141"/>
      <c r="Z10" s="141"/>
      <c r="AA10" s="141"/>
      <c r="AB10" s="141"/>
      <c r="AC10" s="141"/>
      <c r="AD10" s="141"/>
    </row>
    <row r="11" spans="1:30" x14ac:dyDescent="0.25">
      <c r="A11" s="9"/>
      <c r="B11" s="125"/>
      <c r="C11" s="38"/>
      <c r="D11" s="125"/>
      <c r="E11" s="143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72"/>
      <c r="R11" s="172"/>
      <c r="S11" s="172"/>
      <c r="T11" s="172"/>
      <c r="U11" s="172"/>
      <c r="V11" s="38"/>
      <c r="W11" s="125"/>
      <c r="X11" s="38"/>
      <c r="Y11" s="141"/>
      <c r="Z11" s="141"/>
      <c r="AA11" s="141"/>
      <c r="AB11" s="141"/>
      <c r="AC11" s="141"/>
      <c r="AD11" s="141"/>
    </row>
    <row r="12" spans="1:30" x14ac:dyDescent="0.25">
      <c r="A12" s="9"/>
      <c r="B12" s="125"/>
      <c r="C12" s="38"/>
      <c r="D12" s="125"/>
      <c r="E12" s="143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72"/>
      <c r="R12" s="172"/>
      <c r="S12" s="172"/>
      <c r="T12" s="172"/>
      <c r="U12" s="172"/>
      <c r="V12" s="38"/>
      <c r="W12" s="125"/>
      <c r="X12" s="38"/>
      <c r="Y12" s="141"/>
      <c r="Z12" s="141"/>
      <c r="AA12" s="141"/>
      <c r="AB12" s="141"/>
      <c r="AC12" s="141"/>
      <c r="AD12" s="141"/>
    </row>
    <row r="13" spans="1:30" x14ac:dyDescent="0.25">
      <c r="A13" s="9"/>
      <c r="B13" s="125"/>
      <c r="C13" s="38"/>
      <c r="D13" s="125"/>
      <c r="E13" s="143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72"/>
      <c r="R13" s="172"/>
      <c r="S13" s="172"/>
      <c r="T13" s="172"/>
      <c r="U13" s="172"/>
      <c r="V13" s="38"/>
      <c r="W13" s="125"/>
      <c r="X13" s="38"/>
      <c r="Y13" s="141"/>
      <c r="Z13" s="141"/>
      <c r="AA13" s="141"/>
      <c r="AB13" s="141"/>
      <c r="AC13" s="141"/>
      <c r="AD13" s="141"/>
    </row>
    <row r="14" spans="1:30" x14ac:dyDescent="0.25">
      <c r="A14" s="9"/>
      <c r="B14" s="125"/>
      <c r="C14" s="38"/>
      <c r="D14" s="125"/>
      <c r="E14" s="143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72"/>
      <c r="R14" s="172"/>
      <c r="S14" s="172"/>
      <c r="T14" s="172"/>
      <c r="U14" s="172"/>
      <c r="V14" s="38"/>
      <c r="W14" s="125"/>
      <c r="X14" s="38"/>
      <c r="Y14" s="141"/>
      <c r="Z14" s="141"/>
      <c r="AA14" s="141"/>
      <c r="AB14" s="141"/>
      <c r="AC14" s="141"/>
      <c r="AD14" s="141"/>
    </row>
    <row r="15" spans="1:30" x14ac:dyDescent="0.25">
      <c r="A15" s="9"/>
      <c r="B15" s="125"/>
      <c r="C15" s="38"/>
      <c r="D15" s="125"/>
      <c r="E15" s="143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72"/>
      <c r="R15" s="172"/>
      <c r="S15" s="172"/>
      <c r="T15" s="172"/>
      <c r="U15" s="172"/>
      <c r="V15" s="38"/>
      <c r="W15" s="125"/>
      <c r="X15" s="38"/>
      <c r="Y15" s="141"/>
      <c r="Z15" s="141"/>
      <c r="AA15" s="141"/>
      <c r="AB15" s="141"/>
      <c r="AC15" s="141"/>
      <c r="AD15" s="141"/>
    </row>
    <row r="16" spans="1:30" x14ac:dyDescent="0.25">
      <c r="A16" s="9"/>
      <c r="B16" s="125"/>
      <c r="C16" s="38"/>
      <c r="D16" s="125"/>
      <c r="E16" s="143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72"/>
      <c r="R16" s="172"/>
      <c r="S16" s="172"/>
      <c r="T16" s="172"/>
      <c r="U16" s="172"/>
      <c r="V16" s="38"/>
      <c r="W16" s="125"/>
      <c r="X16" s="38"/>
      <c r="Y16" s="141"/>
      <c r="Z16" s="141"/>
      <c r="AA16" s="141"/>
      <c r="AB16" s="141"/>
      <c r="AC16" s="141"/>
      <c r="AD16" s="141"/>
    </row>
    <row r="17" spans="1:30" x14ac:dyDescent="0.25">
      <c r="A17" s="9"/>
      <c r="B17" s="125"/>
      <c r="C17" s="38"/>
      <c r="D17" s="125"/>
      <c r="E17" s="143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72"/>
      <c r="R17" s="172"/>
      <c r="S17" s="172"/>
      <c r="T17" s="172"/>
      <c r="U17" s="172"/>
      <c r="V17" s="38"/>
      <c r="W17" s="125"/>
      <c r="X17" s="38"/>
      <c r="Y17" s="141"/>
      <c r="Z17" s="141"/>
      <c r="AA17" s="141"/>
      <c r="AB17" s="141"/>
      <c r="AC17" s="141"/>
      <c r="AD17" s="141"/>
    </row>
    <row r="18" spans="1:30" x14ac:dyDescent="0.25">
      <c r="A18" s="9"/>
      <c r="B18" s="125"/>
      <c r="C18" s="38"/>
      <c r="D18" s="125"/>
      <c r="E18" s="143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72"/>
      <c r="R18" s="172"/>
      <c r="S18" s="172"/>
      <c r="T18" s="172"/>
      <c r="U18" s="172"/>
      <c r="V18" s="38"/>
      <c r="W18" s="125"/>
      <c r="X18" s="38"/>
      <c r="Y18" s="141"/>
      <c r="Z18" s="141"/>
      <c r="AA18" s="141"/>
      <c r="AB18" s="141"/>
      <c r="AC18" s="141"/>
      <c r="AD18" s="141"/>
    </row>
    <row r="19" spans="1:30" x14ac:dyDescent="0.25">
      <c r="A19" s="9"/>
      <c r="B19" s="125"/>
      <c r="C19" s="38"/>
      <c r="D19" s="125"/>
      <c r="E19" s="143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72"/>
      <c r="R19" s="172"/>
      <c r="S19" s="172"/>
      <c r="T19" s="172"/>
      <c r="U19" s="172"/>
      <c r="V19" s="38"/>
      <c r="W19" s="125"/>
      <c r="X19" s="38"/>
      <c r="Y19" s="141"/>
      <c r="Z19" s="141"/>
      <c r="AA19" s="141"/>
      <c r="AB19" s="141"/>
      <c r="AC19" s="141"/>
      <c r="AD19" s="141"/>
    </row>
    <row r="20" spans="1:30" x14ac:dyDescent="0.25">
      <c r="A20" s="9"/>
      <c r="B20" s="125"/>
      <c r="C20" s="38"/>
      <c r="D20" s="125"/>
      <c r="E20" s="143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72"/>
      <c r="R20" s="172"/>
      <c r="S20" s="172"/>
      <c r="T20" s="172"/>
      <c r="U20" s="172"/>
      <c r="V20" s="38"/>
      <c r="W20" s="125"/>
      <c r="X20" s="38"/>
      <c r="Y20" s="141"/>
      <c r="Z20" s="141"/>
      <c r="AA20" s="141"/>
      <c r="AB20" s="141"/>
      <c r="AC20" s="141"/>
      <c r="AD20" s="141"/>
    </row>
    <row r="21" spans="1:30" x14ac:dyDescent="0.25">
      <c r="A21" s="9"/>
      <c r="B21" s="125"/>
      <c r="C21" s="38"/>
      <c r="D21" s="125"/>
      <c r="E21" s="143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72"/>
      <c r="R21" s="172"/>
      <c r="S21" s="172"/>
      <c r="T21" s="172"/>
      <c r="U21" s="172"/>
      <c r="V21" s="38"/>
      <c r="W21" s="125"/>
      <c r="X21" s="38"/>
      <c r="Y21" s="141"/>
      <c r="Z21" s="141"/>
      <c r="AA21" s="141"/>
      <c r="AB21" s="141"/>
      <c r="AC21" s="141"/>
      <c r="AD21" s="141"/>
    </row>
    <row r="22" spans="1:30" x14ac:dyDescent="0.25">
      <c r="A22" s="9"/>
      <c r="B22" s="125"/>
      <c r="C22" s="38"/>
      <c r="D22" s="125"/>
      <c r="E22" s="143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72"/>
      <c r="R22" s="172"/>
      <c r="S22" s="172"/>
      <c r="T22" s="172"/>
      <c r="U22" s="172"/>
      <c r="V22" s="38"/>
      <c r="W22" s="125"/>
      <c r="X22" s="38"/>
      <c r="Y22" s="141"/>
      <c r="Z22" s="141"/>
      <c r="AA22" s="141"/>
      <c r="AB22" s="141"/>
      <c r="AC22" s="141"/>
      <c r="AD22" s="141"/>
    </row>
    <row r="23" spans="1:30" x14ac:dyDescent="0.25">
      <c r="A23" s="9"/>
      <c r="B23" s="125"/>
      <c r="C23" s="38"/>
      <c r="D23" s="125"/>
      <c r="E23" s="143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72"/>
      <c r="R23" s="172"/>
      <c r="S23" s="172"/>
      <c r="T23" s="172"/>
      <c r="U23" s="172"/>
      <c r="V23" s="38"/>
      <c r="W23" s="125"/>
      <c r="X23" s="38"/>
      <c r="Y23" s="141"/>
      <c r="Z23" s="141"/>
      <c r="AA23" s="141"/>
      <c r="AB23" s="141"/>
      <c r="AC23" s="141"/>
      <c r="AD23" s="141"/>
    </row>
    <row r="24" spans="1:30" x14ac:dyDescent="0.25">
      <c r="A24" s="9"/>
      <c r="B24" s="125"/>
      <c r="C24" s="38"/>
      <c r="D24" s="125"/>
      <c r="E24" s="143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72"/>
      <c r="R24" s="172"/>
      <c r="S24" s="172"/>
      <c r="T24" s="172"/>
      <c r="U24" s="172"/>
      <c r="V24" s="38"/>
      <c r="W24" s="125"/>
      <c r="X24" s="38"/>
      <c r="Y24" s="141"/>
      <c r="Z24" s="141"/>
      <c r="AA24" s="141"/>
      <c r="AB24" s="141"/>
      <c r="AC24" s="141"/>
      <c r="AD24" s="141"/>
    </row>
    <row r="25" spans="1:30" x14ac:dyDescent="0.25">
      <c r="A25" s="9"/>
      <c r="B25" s="125"/>
      <c r="C25" s="38"/>
      <c r="D25" s="125"/>
      <c r="E25" s="143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72"/>
      <c r="R25" s="172"/>
      <c r="S25" s="172"/>
      <c r="T25" s="172"/>
      <c r="U25" s="172"/>
      <c r="V25" s="38"/>
      <c r="W25" s="125"/>
      <c r="X25" s="38"/>
      <c r="Y25" s="141"/>
      <c r="Z25" s="141"/>
      <c r="AA25" s="141"/>
      <c r="AB25" s="141"/>
      <c r="AC25" s="141"/>
      <c r="AD25" s="141"/>
    </row>
    <row r="26" spans="1:30" x14ac:dyDescent="0.25">
      <c r="A26" s="9"/>
      <c r="B26" s="125"/>
      <c r="C26" s="38"/>
      <c r="D26" s="125"/>
      <c r="E26" s="143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72"/>
      <c r="R26" s="172"/>
      <c r="S26" s="172"/>
      <c r="T26" s="172"/>
      <c r="U26" s="172"/>
      <c r="V26" s="38"/>
      <c r="W26" s="125"/>
      <c r="X26" s="38"/>
      <c r="Y26" s="141"/>
      <c r="Z26" s="141"/>
      <c r="AA26" s="141"/>
      <c r="AB26" s="141"/>
      <c r="AC26" s="141"/>
      <c r="AD26" s="141"/>
    </row>
    <row r="27" spans="1:30" x14ac:dyDescent="0.25">
      <c r="A27" s="9"/>
      <c r="B27" s="125"/>
      <c r="C27" s="38"/>
      <c r="D27" s="125"/>
      <c r="E27" s="143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72"/>
      <c r="R27" s="172"/>
      <c r="S27" s="172"/>
      <c r="T27" s="172"/>
      <c r="U27" s="172"/>
      <c r="V27" s="38"/>
      <c r="W27" s="125"/>
      <c r="X27" s="38"/>
      <c r="Y27" s="141"/>
      <c r="Z27" s="141"/>
      <c r="AA27" s="141"/>
      <c r="AB27" s="141"/>
      <c r="AC27" s="141"/>
      <c r="AD27" s="141"/>
    </row>
    <row r="28" spans="1:30" x14ac:dyDescent="0.25">
      <c r="A28" s="9"/>
      <c r="B28" s="125"/>
      <c r="C28" s="38"/>
      <c r="D28" s="125"/>
      <c r="E28" s="143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72"/>
      <c r="R28" s="172"/>
      <c r="S28" s="172"/>
      <c r="T28" s="172"/>
      <c r="U28" s="172"/>
      <c r="V28" s="38"/>
      <c r="W28" s="125"/>
      <c r="X28" s="38"/>
      <c r="Y28" s="141"/>
      <c r="Z28" s="141"/>
      <c r="AA28" s="141"/>
      <c r="AB28" s="141"/>
      <c r="AC28" s="141"/>
      <c r="AD28" s="141"/>
    </row>
    <row r="29" spans="1:30" x14ac:dyDescent="0.25">
      <c r="A29" s="9"/>
      <c r="B29" s="125"/>
      <c r="C29" s="38"/>
      <c r="D29" s="125"/>
      <c r="E29" s="143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72"/>
      <c r="R29" s="172"/>
      <c r="S29" s="172"/>
      <c r="T29" s="172"/>
      <c r="U29" s="172"/>
      <c r="V29" s="38"/>
      <c r="W29" s="125"/>
      <c r="X29" s="38"/>
      <c r="Y29" s="141"/>
      <c r="Z29" s="141"/>
      <c r="AA29" s="141"/>
      <c r="AB29" s="141"/>
      <c r="AC29" s="141"/>
      <c r="AD29" s="141"/>
    </row>
    <row r="30" spans="1:30" x14ac:dyDescent="0.25">
      <c r="A30" s="9"/>
      <c r="B30" s="125"/>
      <c r="C30" s="38"/>
      <c r="D30" s="125"/>
      <c r="E30" s="143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72"/>
      <c r="R30" s="172"/>
      <c r="S30" s="172"/>
      <c r="T30" s="172"/>
      <c r="U30" s="172"/>
      <c r="V30" s="38"/>
      <c r="W30" s="125"/>
      <c r="X30" s="38"/>
      <c r="Y30" s="141"/>
      <c r="Z30" s="141"/>
      <c r="AA30" s="141"/>
      <c r="AB30" s="141"/>
      <c r="AC30" s="141"/>
      <c r="AD30" s="141"/>
    </row>
    <row r="31" spans="1:30" x14ac:dyDescent="0.25">
      <c r="A31" s="9"/>
      <c r="B31" s="125"/>
      <c r="C31" s="38"/>
      <c r="D31" s="125"/>
      <c r="E31" s="143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72"/>
      <c r="R31" s="172"/>
      <c r="S31" s="172"/>
      <c r="T31" s="172"/>
      <c r="U31" s="172"/>
      <c r="V31" s="38"/>
      <c r="W31" s="125"/>
      <c r="X31" s="38"/>
      <c r="Y31" s="141"/>
      <c r="Z31" s="141"/>
      <c r="AA31" s="141"/>
      <c r="AB31" s="141"/>
      <c r="AC31" s="141"/>
      <c r="AD31" s="141"/>
    </row>
    <row r="32" spans="1:30" x14ac:dyDescent="0.25">
      <c r="A32" s="9"/>
      <c r="B32" s="125"/>
      <c r="C32" s="38"/>
      <c r="D32" s="125"/>
      <c r="E32" s="143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72"/>
      <c r="R32" s="172"/>
      <c r="S32" s="172"/>
      <c r="T32" s="172"/>
      <c r="U32" s="172"/>
      <c r="V32" s="38"/>
      <c r="W32" s="125"/>
      <c r="X32" s="38"/>
      <c r="Y32" s="141"/>
      <c r="Z32" s="141"/>
      <c r="AA32" s="141"/>
      <c r="AB32" s="141"/>
      <c r="AC32" s="141"/>
      <c r="AD32" s="141"/>
    </row>
    <row r="33" spans="1:30" x14ac:dyDescent="0.25">
      <c r="A33" s="9"/>
      <c r="B33" s="125"/>
      <c r="C33" s="38"/>
      <c r="D33" s="125"/>
      <c r="E33" s="143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72"/>
      <c r="R33" s="172"/>
      <c r="S33" s="172"/>
      <c r="T33" s="172"/>
      <c r="U33" s="172"/>
      <c r="V33" s="38"/>
      <c r="W33" s="125"/>
      <c r="X33" s="38"/>
      <c r="Y33" s="141"/>
      <c r="Z33" s="141"/>
      <c r="AA33" s="141"/>
      <c r="AB33" s="141"/>
      <c r="AC33" s="141"/>
      <c r="AD33" s="141"/>
    </row>
    <row r="34" spans="1:30" x14ac:dyDescent="0.25">
      <c r="A34" s="9"/>
      <c r="B34" s="125"/>
      <c r="C34" s="38"/>
      <c r="D34" s="125"/>
      <c r="E34" s="143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72"/>
      <c r="R34" s="172"/>
      <c r="S34" s="172"/>
      <c r="T34" s="172"/>
      <c r="U34" s="172"/>
      <c r="V34" s="38"/>
      <c r="W34" s="125"/>
      <c r="X34" s="38"/>
      <c r="Y34" s="141"/>
      <c r="Z34" s="141"/>
      <c r="AA34" s="141"/>
      <c r="AB34" s="141"/>
      <c r="AC34" s="141"/>
      <c r="AD34" s="141"/>
    </row>
    <row r="35" spans="1:30" x14ac:dyDescent="0.25">
      <c r="A35" s="9"/>
      <c r="B35" s="125"/>
      <c r="C35" s="38"/>
      <c r="D35" s="125"/>
      <c r="E35" s="143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72"/>
      <c r="R35" s="172"/>
      <c r="S35" s="172"/>
      <c r="T35" s="172"/>
      <c r="U35" s="172"/>
      <c r="V35" s="38"/>
      <c r="W35" s="125"/>
      <c r="X35" s="38"/>
      <c r="Y35" s="141"/>
      <c r="Z35" s="141"/>
      <c r="AA35" s="141"/>
      <c r="AB35" s="141"/>
      <c r="AC35" s="141"/>
      <c r="AD35" s="141"/>
    </row>
    <row r="36" spans="1:30" x14ac:dyDescent="0.25">
      <c r="A36" s="9"/>
      <c r="B36" s="125"/>
      <c r="C36" s="38"/>
      <c r="D36" s="125"/>
      <c r="E36" s="143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72"/>
      <c r="R36" s="172"/>
      <c r="S36" s="172"/>
      <c r="T36" s="172"/>
      <c r="U36" s="172"/>
      <c r="V36" s="38"/>
      <c r="W36" s="125"/>
      <c r="X36" s="38"/>
      <c r="Y36" s="141"/>
      <c r="Z36" s="141"/>
      <c r="AA36" s="141"/>
      <c r="AB36" s="141"/>
      <c r="AC36" s="141"/>
      <c r="AD36" s="141"/>
    </row>
    <row r="37" spans="1:30" x14ac:dyDescent="0.25">
      <c r="A37" s="9"/>
      <c r="B37" s="125"/>
      <c r="C37" s="38"/>
      <c r="D37" s="125"/>
      <c r="E37" s="143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72"/>
      <c r="R37" s="172"/>
      <c r="S37" s="172"/>
      <c r="T37" s="172"/>
      <c r="U37" s="172"/>
      <c r="V37" s="38"/>
      <c r="W37" s="125"/>
      <c r="X37" s="38"/>
      <c r="Y37" s="141"/>
      <c r="Z37" s="141"/>
      <c r="AA37" s="141"/>
      <c r="AB37" s="141"/>
      <c r="AC37" s="141"/>
      <c r="AD37" s="141"/>
    </row>
    <row r="38" spans="1:30" x14ac:dyDescent="0.25">
      <c r="A38" s="9"/>
      <c r="B38" s="125"/>
      <c r="C38" s="38"/>
      <c r="D38" s="125"/>
      <c r="E38" s="143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72"/>
      <c r="R38" s="172"/>
      <c r="S38" s="172"/>
      <c r="T38" s="172"/>
      <c r="U38" s="172"/>
      <c r="V38" s="38"/>
      <c r="W38" s="125"/>
      <c r="X38" s="38"/>
      <c r="Y38" s="141"/>
      <c r="Z38" s="141"/>
      <c r="AA38" s="141"/>
      <c r="AB38" s="141"/>
      <c r="AC38" s="141"/>
      <c r="AD38" s="141"/>
    </row>
    <row r="39" spans="1:30" x14ac:dyDescent="0.25">
      <c r="A39" s="9"/>
      <c r="B39" s="125"/>
      <c r="C39" s="38"/>
      <c r="D39" s="125"/>
      <c r="E39" s="143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72"/>
      <c r="R39" s="172"/>
      <c r="S39" s="172"/>
      <c r="T39" s="172"/>
      <c r="U39" s="172"/>
      <c r="V39" s="38"/>
      <c r="W39" s="125"/>
      <c r="X39" s="38"/>
      <c r="Y39" s="141"/>
      <c r="Z39" s="141"/>
      <c r="AA39" s="141"/>
      <c r="AB39" s="141"/>
      <c r="AC39" s="141"/>
      <c r="AD39" s="141"/>
    </row>
    <row r="40" spans="1:30" x14ac:dyDescent="0.25">
      <c r="A40" s="9"/>
      <c r="B40" s="125"/>
      <c r="C40" s="38"/>
      <c r="D40" s="125"/>
      <c r="E40" s="143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72"/>
      <c r="R40" s="172"/>
      <c r="S40" s="172"/>
      <c r="T40" s="172"/>
      <c r="U40" s="172"/>
      <c r="V40" s="38"/>
      <c r="W40" s="125"/>
      <c r="X40" s="38"/>
      <c r="Y40" s="141"/>
      <c r="Z40" s="141"/>
      <c r="AA40" s="141"/>
      <c r="AB40" s="141"/>
      <c r="AC40" s="141"/>
      <c r="AD40" s="141"/>
    </row>
    <row r="41" spans="1:30" x14ac:dyDescent="0.25">
      <c r="A41" s="9"/>
      <c r="B41" s="125"/>
      <c r="C41" s="38"/>
      <c r="D41" s="125"/>
      <c r="E41" s="143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72"/>
      <c r="R41" s="172"/>
      <c r="S41" s="172"/>
      <c r="T41" s="172"/>
      <c r="U41" s="172"/>
      <c r="V41" s="38"/>
      <c r="W41" s="125"/>
      <c r="X41" s="38"/>
      <c r="Y41" s="141"/>
      <c r="Z41" s="141"/>
      <c r="AA41" s="141"/>
      <c r="AB41" s="141"/>
      <c r="AC41" s="141"/>
      <c r="AD41" s="141"/>
    </row>
    <row r="42" spans="1:30" x14ac:dyDescent="0.25">
      <c r="A42" s="9"/>
      <c r="B42" s="125"/>
      <c r="C42" s="38"/>
      <c r="D42" s="125"/>
      <c r="E42" s="143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72"/>
      <c r="R42" s="172"/>
      <c r="S42" s="172"/>
      <c r="T42" s="172"/>
      <c r="U42" s="172"/>
      <c r="V42" s="38"/>
      <c r="W42" s="125"/>
      <c r="X42" s="38"/>
      <c r="Y42" s="141"/>
      <c r="Z42" s="141"/>
      <c r="AA42" s="141"/>
      <c r="AB42" s="141"/>
      <c r="AC42" s="141"/>
      <c r="AD42" s="141"/>
    </row>
    <row r="43" spans="1:30" x14ac:dyDescent="0.25">
      <c r="A43" s="9"/>
      <c r="B43" s="125"/>
      <c r="C43" s="38"/>
      <c r="D43" s="125"/>
      <c r="E43" s="143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72"/>
      <c r="R43" s="172"/>
      <c r="S43" s="172"/>
      <c r="T43" s="172"/>
      <c r="U43" s="172"/>
      <c r="V43" s="38"/>
      <c r="W43" s="125"/>
      <c r="X43" s="38"/>
      <c r="Y43" s="141"/>
      <c r="Z43" s="141"/>
      <c r="AA43" s="141"/>
      <c r="AB43" s="141"/>
      <c r="AC43" s="141"/>
      <c r="AD43" s="141"/>
    </row>
    <row r="44" spans="1:30" x14ac:dyDescent="0.25">
      <c r="A44" s="9"/>
      <c r="B44" s="125"/>
      <c r="C44" s="38"/>
      <c r="D44" s="125"/>
      <c r="E44" s="143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72"/>
      <c r="R44" s="172"/>
      <c r="S44" s="172"/>
      <c r="T44" s="172"/>
      <c r="U44" s="172"/>
      <c r="V44" s="38"/>
      <c r="W44" s="125"/>
      <c r="X44" s="38"/>
      <c r="Y44" s="141"/>
      <c r="Z44" s="141"/>
      <c r="AA44" s="141"/>
      <c r="AB44" s="141"/>
      <c r="AC44" s="141"/>
      <c r="AD44" s="141"/>
    </row>
    <row r="45" spans="1:30" x14ac:dyDescent="0.25">
      <c r="A45" s="9"/>
      <c r="B45" s="125"/>
      <c r="C45" s="38"/>
      <c r="D45" s="125"/>
      <c r="E45" s="143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72"/>
      <c r="R45" s="172"/>
      <c r="S45" s="172"/>
      <c r="T45" s="172"/>
      <c r="U45" s="172"/>
      <c r="V45" s="38"/>
      <c r="W45" s="125"/>
      <c r="X45" s="38"/>
      <c r="Y45" s="141"/>
      <c r="Z45" s="141"/>
      <c r="AA45" s="141"/>
      <c r="AB45" s="141"/>
      <c r="AC45" s="141"/>
      <c r="AD45" s="141"/>
    </row>
    <row r="46" spans="1:30" x14ac:dyDescent="0.25">
      <c r="A46" s="9"/>
      <c r="B46" s="125"/>
      <c r="C46" s="38"/>
      <c r="D46" s="125"/>
      <c r="E46" s="143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72"/>
      <c r="R46" s="172"/>
      <c r="S46" s="172"/>
      <c r="T46" s="172"/>
      <c r="U46" s="172"/>
      <c r="V46" s="38"/>
      <c r="W46" s="125"/>
      <c r="X46" s="38"/>
      <c r="Y46" s="141"/>
      <c r="Z46" s="141"/>
      <c r="AA46" s="141"/>
      <c r="AB46" s="141"/>
      <c r="AC46" s="141"/>
      <c r="AD46" s="141"/>
    </row>
    <row r="47" spans="1:30" x14ac:dyDescent="0.25">
      <c r="A47" s="9"/>
      <c r="B47" s="125"/>
      <c r="C47" s="38"/>
      <c r="D47" s="125"/>
      <c r="E47" s="143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72"/>
      <c r="R47" s="172"/>
      <c r="S47" s="172"/>
      <c r="T47" s="172"/>
      <c r="U47" s="172"/>
      <c r="V47" s="38"/>
      <c r="W47" s="125"/>
      <c r="X47" s="38"/>
      <c r="Y47" s="141"/>
      <c r="Z47" s="141"/>
      <c r="AA47" s="141"/>
      <c r="AB47" s="141"/>
      <c r="AC47" s="141"/>
      <c r="AD47" s="141"/>
    </row>
    <row r="48" spans="1:30" x14ac:dyDescent="0.25">
      <c r="A48" s="9"/>
      <c r="B48" s="125"/>
      <c r="C48" s="38"/>
      <c r="D48" s="125"/>
      <c r="E48" s="143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72"/>
      <c r="R48" s="172"/>
      <c r="S48" s="172"/>
      <c r="T48" s="172"/>
      <c r="U48" s="172"/>
      <c r="V48" s="38"/>
      <c r="W48" s="125"/>
      <c r="X48" s="38"/>
      <c r="Y48" s="141"/>
      <c r="Z48" s="141"/>
      <c r="AA48" s="141"/>
      <c r="AB48" s="141"/>
      <c r="AC48" s="141"/>
      <c r="AD48" s="141"/>
    </row>
    <row r="49" spans="1:30" x14ac:dyDescent="0.25">
      <c r="A49" s="9"/>
      <c r="B49" s="125"/>
      <c r="C49" s="38"/>
      <c r="D49" s="125"/>
      <c r="E49" s="143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72"/>
      <c r="R49" s="172"/>
      <c r="S49" s="172"/>
      <c r="T49" s="172"/>
      <c r="U49" s="172"/>
      <c r="V49" s="38"/>
      <c r="W49" s="125"/>
      <c r="X49" s="38"/>
      <c r="Y49" s="141"/>
      <c r="Z49" s="141"/>
      <c r="AA49" s="141"/>
      <c r="AB49" s="141"/>
      <c r="AC49" s="141"/>
      <c r="AD49" s="141"/>
    </row>
    <row r="50" spans="1:30" x14ac:dyDescent="0.25">
      <c r="A50" s="9"/>
      <c r="B50" s="125"/>
      <c r="C50" s="38"/>
      <c r="D50" s="125"/>
      <c r="E50" s="143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72"/>
      <c r="R50" s="172"/>
      <c r="S50" s="172"/>
      <c r="T50" s="172"/>
      <c r="U50" s="172"/>
      <c r="V50" s="38"/>
      <c r="W50" s="125"/>
      <c r="X50" s="38"/>
      <c r="Y50" s="141"/>
      <c r="Z50" s="141"/>
      <c r="AA50" s="141"/>
      <c r="AB50" s="141"/>
      <c r="AC50" s="141"/>
      <c r="AD50" s="141"/>
    </row>
    <row r="51" spans="1:30" x14ac:dyDescent="0.25">
      <c r="A51" s="9"/>
      <c r="B51" s="125"/>
      <c r="C51" s="38"/>
      <c r="D51" s="125"/>
      <c r="E51" s="143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72"/>
      <c r="R51" s="172"/>
      <c r="S51" s="172"/>
      <c r="T51" s="172"/>
      <c r="U51" s="172"/>
      <c r="V51" s="38"/>
      <c r="W51" s="125"/>
      <c r="X51" s="38"/>
      <c r="Y51" s="141"/>
      <c r="Z51" s="141"/>
      <c r="AA51" s="141"/>
      <c r="AB51" s="141"/>
      <c r="AC51" s="141"/>
      <c r="AD51" s="141"/>
    </row>
    <row r="52" spans="1:30" x14ac:dyDescent="0.25">
      <c r="A52" s="9"/>
      <c r="B52" s="125"/>
      <c r="C52" s="38"/>
      <c r="D52" s="125"/>
      <c r="E52" s="143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72"/>
      <c r="R52" s="172"/>
      <c r="S52" s="172"/>
      <c r="T52" s="172"/>
      <c r="U52" s="172"/>
      <c r="V52" s="38"/>
      <c r="W52" s="125"/>
      <c r="X52" s="38"/>
      <c r="Y52" s="141"/>
      <c r="Z52" s="141"/>
      <c r="AA52" s="141"/>
      <c r="AB52" s="141"/>
      <c r="AC52" s="141"/>
      <c r="AD52" s="141"/>
    </row>
    <row r="53" spans="1:30" x14ac:dyDescent="0.25">
      <c r="A53" s="9"/>
      <c r="B53" s="125"/>
      <c r="C53" s="38"/>
      <c r="D53" s="125"/>
      <c r="E53" s="143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72"/>
      <c r="R53" s="172"/>
      <c r="S53" s="172"/>
      <c r="T53" s="172"/>
      <c r="U53" s="172"/>
      <c r="V53" s="38"/>
      <c r="W53" s="125"/>
      <c r="X53" s="38"/>
      <c r="Y53" s="141"/>
      <c r="Z53" s="141"/>
      <c r="AA53" s="141"/>
      <c r="AB53" s="141"/>
      <c r="AC53" s="141"/>
      <c r="AD53" s="141"/>
    </row>
    <row r="54" spans="1:30" x14ac:dyDescent="0.25">
      <c r="A54" s="9"/>
      <c r="B54" s="125"/>
      <c r="C54" s="38"/>
      <c r="D54" s="125"/>
      <c r="E54" s="143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72"/>
      <c r="R54" s="172"/>
      <c r="S54" s="172"/>
      <c r="T54" s="172"/>
      <c r="U54" s="172"/>
      <c r="V54" s="38"/>
      <c r="W54" s="125"/>
      <c r="X54" s="38"/>
      <c r="Y54" s="141"/>
      <c r="Z54" s="141"/>
      <c r="AA54" s="141"/>
      <c r="AB54" s="141"/>
      <c r="AC54" s="141"/>
      <c r="AD54" s="141"/>
    </row>
    <row r="55" spans="1:30" x14ac:dyDescent="0.25">
      <c r="A55" s="9"/>
      <c r="B55" s="125"/>
      <c r="C55" s="38"/>
      <c r="D55" s="125"/>
      <c r="E55" s="143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72"/>
      <c r="R55" s="172"/>
      <c r="S55" s="172"/>
      <c r="T55" s="172"/>
      <c r="U55" s="172"/>
      <c r="V55" s="38"/>
      <c r="W55" s="125"/>
      <c r="X55" s="38"/>
      <c r="Y55" s="141"/>
      <c r="Z55" s="141"/>
      <c r="AA55" s="141"/>
      <c r="AB55" s="141"/>
      <c r="AC55" s="141"/>
      <c r="AD55" s="141"/>
    </row>
    <row r="56" spans="1:30" x14ac:dyDescent="0.25">
      <c r="A56" s="9"/>
      <c r="B56" s="125"/>
      <c r="C56" s="38"/>
      <c r="D56" s="125"/>
      <c r="E56" s="143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72"/>
      <c r="R56" s="172"/>
      <c r="S56" s="172"/>
      <c r="T56" s="172"/>
      <c r="U56" s="172"/>
      <c r="V56" s="38"/>
      <c r="W56" s="125"/>
      <c r="X56" s="38"/>
      <c r="Y56" s="141"/>
      <c r="Z56" s="141"/>
      <c r="AA56" s="141"/>
      <c r="AB56" s="141"/>
      <c r="AC56" s="141"/>
      <c r="AD56" s="141"/>
    </row>
    <row r="57" spans="1:30" x14ac:dyDescent="0.25">
      <c r="A57" s="9"/>
      <c r="B57" s="125"/>
      <c r="C57" s="38"/>
      <c r="D57" s="125"/>
      <c r="E57" s="143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72"/>
      <c r="R57" s="172"/>
      <c r="S57" s="172"/>
      <c r="T57" s="172"/>
      <c r="U57" s="172"/>
      <c r="V57" s="38"/>
      <c r="W57" s="125"/>
      <c r="X57" s="38"/>
      <c r="Y57" s="141"/>
      <c r="Z57" s="141"/>
      <c r="AA57" s="141"/>
      <c r="AB57" s="141"/>
      <c r="AC57" s="141"/>
      <c r="AD57" s="141"/>
    </row>
    <row r="58" spans="1:30" x14ac:dyDescent="0.25">
      <c r="A58" s="9"/>
      <c r="B58" s="125"/>
      <c r="C58" s="38"/>
      <c r="D58" s="125"/>
      <c r="E58" s="143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72"/>
      <c r="R58" s="172"/>
      <c r="S58" s="172"/>
      <c r="T58" s="172"/>
      <c r="U58" s="172"/>
      <c r="V58" s="38"/>
      <c r="W58" s="125"/>
      <c r="X58" s="38"/>
      <c r="Y58" s="141"/>
      <c r="Z58" s="141"/>
      <c r="AA58" s="141"/>
      <c r="AB58" s="141"/>
      <c r="AC58" s="141"/>
      <c r="AD58" s="141"/>
    </row>
    <row r="59" spans="1:30" x14ac:dyDescent="0.25">
      <c r="A59" s="9"/>
      <c r="B59" s="125"/>
      <c r="C59" s="38"/>
      <c r="D59" s="125"/>
      <c r="E59" s="143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172"/>
      <c r="R59" s="172"/>
      <c r="S59" s="172"/>
      <c r="T59" s="172"/>
      <c r="U59" s="172"/>
      <c r="V59" s="38"/>
      <c r="W59" s="125"/>
      <c r="X59" s="38"/>
      <c r="Y59" s="141"/>
      <c r="Z59" s="141"/>
      <c r="AA59" s="141"/>
      <c r="AB59" s="141"/>
      <c r="AC59" s="141"/>
      <c r="AD59" s="141"/>
    </row>
    <row r="60" spans="1:30" x14ac:dyDescent="0.25">
      <c r="A60" s="9"/>
      <c r="B60" s="125"/>
      <c r="C60" s="38"/>
      <c r="D60" s="125"/>
      <c r="E60" s="143"/>
      <c r="G60" s="38"/>
      <c r="H60" s="41"/>
      <c r="I60" s="38"/>
      <c r="J60" s="23"/>
      <c r="K60" s="23"/>
      <c r="L60" s="23"/>
      <c r="M60" s="38"/>
      <c r="N60" s="38"/>
      <c r="O60" s="38"/>
      <c r="P60" s="38"/>
      <c r="Q60" s="172"/>
      <c r="R60" s="172"/>
      <c r="S60" s="172"/>
      <c r="T60" s="172"/>
      <c r="U60" s="172"/>
      <c r="V60" s="38"/>
      <c r="W60" s="125"/>
      <c r="X60" s="38"/>
      <c r="Y60" s="141"/>
      <c r="Z60" s="141"/>
      <c r="AA60" s="141"/>
      <c r="AB60" s="141"/>
      <c r="AC60" s="141"/>
      <c r="AD60" s="141"/>
    </row>
    <row r="61" spans="1:30" x14ac:dyDescent="0.25">
      <c r="A61" s="9"/>
      <c r="B61" s="125"/>
      <c r="C61" s="38"/>
      <c r="D61" s="125"/>
      <c r="E61" s="143"/>
      <c r="G61" s="38"/>
      <c r="H61" s="41"/>
      <c r="I61" s="38"/>
      <c r="J61" s="23"/>
      <c r="K61" s="23"/>
      <c r="L61" s="23"/>
      <c r="M61" s="38"/>
      <c r="N61" s="38"/>
      <c r="O61" s="38"/>
      <c r="P61" s="38"/>
      <c r="Q61" s="172"/>
      <c r="R61" s="172"/>
      <c r="S61" s="172"/>
      <c r="T61" s="172"/>
      <c r="U61" s="172"/>
      <c r="V61" s="38"/>
      <c r="W61" s="125"/>
      <c r="X61" s="38"/>
      <c r="Y61" s="141"/>
      <c r="Z61" s="141"/>
      <c r="AA61" s="141"/>
      <c r="AB61" s="141"/>
      <c r="AC61" s="141"/>
      <c r="AD61" s="141"/>
    </row>
    <row r="62" spans="1:30" x14ac:dyDescent="0.25">
      <c r="A62" s="9"/>
      <c r="B62" s="125"/>
      <c r="C62" s="38"/>
      <c r="D62" s="125"/>
      <c r="E62" s="143"/>
      <c r="G62" s="38"/>
      <c r="H62" s="41"/>
      <c r="I62" s="38"/>
      <c r="J62" s="23"/>
      <c r="K62" s="23"/>
      <c r="L62" s="23"/>
      <c r="M62" s="38"/>
      <c r="N62" s="38"/>
      <c r="O62" s="38"/>
      <c r="P62" s="38"/>
      <c r="Q62" s="172"/>
      <c r="R62" s="172"/>
      <c r="S62" s="172"/>
      <c r="T62" s="172"/>
      <c r="U62" s="172"/>
      <c r="V62" s="38"/>
      <c r="W62" s="125"/>
      <c r="X62" s="38"/>
      <c r="Y62" s="141"/>
      <c r="Z62" s="141"/>
      <c r="AA62" s="141"/>
      <c r="AB62" s="141"/>
      <c r="AC62" s="141"/>
      <c r="AD62" s="141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73"/>
      <c r="R66" s="173"/>
      <c r="S66" s="173"/>
      <c r="T66" s="173"/>
      <c r="U66" s="173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73"/>
      <c r="R67" s="173"/>
      <c r="S67" s="173"/>
      <c r="T67" s="173"/>
      <c r="U67" s="17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73"/>
      <c r="R68" s="173"/>
      <c r="S68" s="173"/>
      <c r="T68" s="173"/>
      <c r="U68" s="17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73"/>
      <c r="R69" s="173"/>
      <c r="S69" s="173"/>
      <c r="T69" s="173"/>
      <c r="U69" s="17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73"/>
      <c r="R70" s="173"/>
      <c r="S70" s="173"/>
      <c r="T70" s="173"/>
      <c r="U70" s="17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73"/>
      <c r="R71" s="173"/>
      <c r="S71" s="173"/>
      <c r="T71" s="173"/>
      <c r="U71" s="17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73"/>
      <c r="R72" s="173"/>
      <c r="S72" s="173"/>
      <c r="T72" s="173"/>
      <c r="U72" s="17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73"/>
      <c r="R73" s="173"/>
      <c r="S73" s="173"/>
      <c r="T73" s="173"/>
      <c r="U73" s="1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73"/>
      <c r="R74" s="173"/>
      <c r="S74" s="173"/>
      <c r="T74" s="173"/>
      <c r="U74" s="17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73"/>
      <c r="R75" s="173"/>
      <c r="S75" s="173"/>
      <c r="T75" s="173"/>
      <c r="U75" s="17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73"/>
      <c r="R76" s="173"/>
      <c r="S76" s="173"/>
      <c r="T76" s="173"/>
      <c r="U76" s="17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73"/>
      <c r="R77" s="173"/>
      <c r="S77" s="173"/>
      <c r="T77" s="173"/>
      <c r="U77" s="17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73"/>
      <c r="R78" s="173"/>
      <c r="S78" s="173"/>
      <c r="T78" s="173"/>
      <c r="U78" s="17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73"/>
      <c r="R79" s="173"/>
      <c r="S79" s="173"/>
      <c r="T79" s="173"/>
      <c r="U79" s="17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73"/>
      <c r="R80" s="173"/>
      <c r="S80" s="173"/>
      <c r="T80" s="173"/>
      <c r="U80" s="17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73"/>
      <c r="R81" s="173"/>
      <c r="S81" s="173"/>
      <c r="T81" s="173"/>
      <c r="U81" s="17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73"/>
      <c r="R82" s="173"/>
      <c r="S82" s="173"/>
      <c r="T82" s="173"/>
      <c r="U82" s="17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73"/>
      <c r="R83" s="173"/>
      <c r="S83" s="173"/>
      <c r="T83" s="173"/>
      <c r="U83" s="17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73"/>
      <c r="R84" s="173"/>
      <c r="S84" s="173"/>
      <c r="T84" s="173"/>
      <c r="U84" s="17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73"/>
      <c r="R85" s="173"/>
      <c r="S85" s="173"/>
      <c r="T85" s="173"/>
      <c r="U85" s="17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73"/>
      <c r="R86" s="173"/>
      <c r="S86" s="173"/>
      <c r="T86" s="173"/>
      <c r="U86" s="17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73"/>
      <c r="R87" s="173"/>
      <c r="S87" s="173"/>
      <c r="T87" s="173"/>
      <c r="U87" s="17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73"/>
      <c r="R88" s="173"/>
      <c r="S88" s="173"/>
      <c r="T88" s="173"/>
      <c r="U88" s="17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73"/>
      <c r="R89" s="173"/>
      <c r="S89" s="173"/>
      <c r="T89" s="173"/>
      <c r="U89" s="17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73"/>
      <c r="R90" s="173"/>
      <c r="S90" s="173"/>
      <c r="T90" s="173"/>
      <c r="U90" s="17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73"/>
      <c r="R91" s="173"/>
      <c r="S91" s="173"/>
      <c r="T91" s="173"/>
      <c r="U91" s="173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8.28515625" style="75" customWidth="1"/>
    <col min="3" max="3" width="8.28515625" style="135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77" customWidth="1"/>
    <col min="21" max="21" width="0.5703125" style="136" customWidth="1"/>
    <col min="22" max="25" width="16.7109375" style="104" customWidth="1"/>
    <col min="26" max="26" width="14.7109375" style="104" customWidth="1"/>
    <col min="27" max="27" width="15.28515625" style="104" customWidth="1"/>
    <col min="28" max="28" width="16.5703125" style="104" customWidth="1"/>
    <col min="29" max="29" width="37.85546875" style="104" customWidth="1"/>
    <col min="30" max="30" width="24.28515625" style="104" customWidth="1"/>
    <col min="31" max="31" width="9.140625" style="104"/>
    <col min="32" max="16384" width="9.140625" style="66"/>
  </cols>
  <sheetData>
    <row r="1" spans="1:31" ht="23.1" customHeight="1" x14ac:dyDescent="0.3">
      <c r="A1" s="38"/>
      <c r="B1" s="62" t="s">
        <v>53</v>
      </c>
      <c r="C1" s="78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5"/>
      <c r="T1" s="65"/>
      <c r="U1" s="79"/>
      <c r="V1" s="80"/>
      <c r="W1" s="80"/>
      <c r="X1" s="80"/>
      <c r="Y1" s="80"/>
      <c r="Z1" s="81"/>
      <c r="AA1" s="82"/>
      <c r="AB1" s="83"/>
      <c r="AC1" s="83"/>
      <c r="AD1" s="83"/>
      <c r="AE1" s="84"/>
    </row>
    <row r="2" spans="1:31" s="90" customFormat="1" ht="20.100000000000001" customHeight="1" x14ac:dyDescent="0.25">
      <c r="A2" s="85"/>
      <c r="B2" s="67" t="s">
        <v>34</v>
      </c>
      <c r="C2" s="86"/>
      <c r="D2" s="69" t="s">
        <v>52</v>
      </c>
      <c r="E2" s="68"/>
      <c r="F2" s="87"/>
      <c r="G2" s="87"/>
      <c r="H2" s="88"/>
      <c r="I2" s="87"/>
      <c r="J2" s="11"/>
      <c r="K2" s="87"/>
      <c r="L2" s="11"/>
      <c r="M2" s="87"/>
      <c r="N2" s="87"/>
      <c r="O2" s="11"/>
      <c r="P2" s="87"/>
      <c r="Q2" s="88"/>
      <c r="R2" s="11"/>
      <c r="S2" s="11"/>
      <c r="T2" s="11"/>
      <c r="U2" s="11"/>
      <c r="V2" s="11"/>
      <c r="W2" s="11"/>
      <c r="X2" s="11"/>
      <c r="Y2" s="11"/>
      <c r="Z2" s="81"/>
      <c r="AA2" s="82"/>
      <c r="AB2" s="83"/>
      <c r="AC2" s="83"/>
      <c r="AD2" s="83"/>
      <c r="AE2" s="89"/>
    </row>
    <row r="3" spans="1:31" s="90" customFormat="1" ht="15" customHeight="1" x14ac:dyDescent="0.25">
      <c r="A3" s="85"/>
      <c r="B3" s="24" t="s">
        <v>54</v>
      </c>
      <c r="C3" s="91" t="s">
        <v>13</v>
      </c>
      <c r="D3" s="92"/>
      <c r="E3" s="93"/>
      <c r="F3" s="92"/>
      <c r="G3" s="92"/>
      <c r="H3" s="94"/>
      <c r="I3" s="95"/>
      <c r="J3" s="96" t="s">
        <v>15</v>
      </c>
      <c r="K3" s="97"/>
      <c r="L3" s="98"/>
      <c r="M3" s="94"/>
      <c r="N3" s="96" t="s">
        <v>16</v>
      </c>
      <c r="O3" s="97"/>
      <c r="P3" s="97"/>
      <c r="Q3" s="97"/>
      <c r="R3" s="99" t="s">
        <v>55</v>
      </c>
      <c r="S3" s="92"/>
      <c r="T3" s="94"/>
      <c r="U3" s="95"/>
      <c r="V3" s="100" t="s">
        <v>66</v>
      </c>
      <c r="W3" s="92"/>
      <c r="X3" s="92"/>
      <c r="Y3" s="92"/>
      <c r="Z3" s="81"/>
      <c r="AA3" s="82"/>
      <c r="AB3" s="83"/>
      <c r="AC3" s="83"/>
      <c r="AD3" s="83"/>
    </row>
    <row r="4" spans="1:31" s="104" customFormat="1" ht="15" customHeight="1" x14ac:dyDescent="0.25">
      <c r="A4" s="85"/>
      <c r="B4" s="18" t="s">
        <v>0</v>
      </c>
      <c r="C4" s="16" t="s">
        <v>1</v>
      </c>
      <c r="D4" s="18" t="s">
        <v>4</v>
      </c>
      <c r="E4" s="18" t="s">
        <v>56</v>
      </c>
      <c r="F4" s="18" t="s">
        <v>57</v>
      </c>
      <c r="G4" s="15" t="s">
        <v>32</v>
      </c>
      <c r="H4" s="18" t="s">
        <v>58</v>
      </c>
      <c r="I4" s="28"/>
      <c r="J4" s="18" t="s">
        <v>56</v>
      </c>
      <c r="K4" s="18" t="s">
        <v>57</v>
      </c>
      <c r="L4" s="101" t="s">
        <v>32</v>
      </c>
      <c r="M4" s="18" t="s">
        <v>58</v>
      </c>
      <c r="N4" s="18" t="s">
        <v>56</v>
      </c>
      <c r="O4" s="18" t="s">
        <v>57</v>
      </c>
      <c r="P4" s="18" t="s">
        <v>32</v>
      </c>
      <c r="Q4" s="18" t="s">
        <v>58</v>
      </c>
      <c r="R4" s="15">
        <v>1</v>
      </c>
      <c r="S4" s="17">
        <v>2</v>
      </c>
      <c r="T4" s="18">
        <v>3</v>
      </c>
      <c r="U4" s="28"/>
      <c r="V4" s="16" t="s">
        <v>67</v>
      </c>
      <c r="W4" s="102" t="s">
        <v>68</v>
      </c>
      <c r="X4" s="102" t="s">
        <v>69</v>
      </c>
      <c r="Y4" s="103" t="s">
        <v>70</v>
      </c>
      <c r="Z4" s="81"/>
      <c r="AA4" s="82"/>
      <c r="AB4" s="83"/>
      <c r="AC4" s="83"/>
      <c r="AD4" s="83"/>
    </row>
    <row r="5" spans="1:31" s="104" customFormat="1" ht="15" customHeight="1" x14ac:dyDescent="0.25">
      <c r="A5" s="85"/>
      <c r="B5" s="24">
        <v>2001</v>
      </c>
      <c r="C5" s="2" t="s">
        <v>36</v>
      </c>
      <c r="D5" s="24" t="s">
        <v>43</v>
      </c>
      <c r="E5" s="24">
        <v>28</v>
      </c>
      <c r="F5" s="24">
        <v>12</v>
      </c>
      <c r="G5" s="24">
        <v>16</v>
      </c>
      <c r="H5" s="27">
        <f>PRODUCT(F5/E5)</f>
        <v>0.42857142857142855</v>
      </c>
      <c r="I5" s="28"/>
      <c r="J5" s="24">
        <v>3</v>
      </c>
      <c r="K5" s="24">
        <v>0</v>
      </c>
      <c r="L5" s="24">
        <v>3</v>
      </c>
      <c r="M5" s="27">
        <f>PRODUCT(K5/J5)</f>
        <v>0</v>
      </c>
      <c r="N5" s="24"/>
      <c r="O5" s="24"/>
      <c r="P5" s="24"/>
      <c r="Q5" s="24"/>
      <c r="R5" s="26"/>
      <c r="S5" s="29"/>
      <c r="T5" s="24"/>
      <c r="U5" s="28"/>
      <c r="V5" s="2" t="s">
        <v>71</v>
      </c>
      <c r="W5" s="2"/>
      <c r="X5" s="2"/>
      <c r="Y5" s="10"/>
      <c r="Z5" s="81"/>
      <c r="AA5" s="82"/>
      <c r="AB5" s="83"/>
      <c r="AC5" s="83"/>
      <c r="AD5" s="83"/>
    </row>
    <row r="6" spans="1:31" s="104" customFormat="1" ht="15" customHeight="1" x14ac:dyDescent="0.25">
      <c r="A6" s="85"/>
      <c r="B6" s="102" t="s">
        <v>7</v>
      </c>
      <c r="C6" s="22"/>
      <c r="D6" s="105"/>
      <c r="E6" s="101">
        <f>SUM(E5:E5)</f>
        <v>28</v>
      </c>
      <c r="F6" s="101">
        <f>SUM(F5:F5)</f>
        <v>12</v>
      </c>
      <c r="G6" s="101">
        <f>SUM(G5:G5)</f>
        <v>16</v>
      </c>
      <c r="H6" s="106">
        <f>PRODUCT(F6/E6)</f>
        <v>0.42857142857142855</v>
      </c>
      <c r="I6" s="28"/>
      <c r="J6" s="101">
        <f>SUM(J5:J5)</f>
        <v>3</v>
      </c>
      <c r="K6" s="101">
        <f>SUM(K5:K5)</f>
        <v>0</v>
      </c>
      <c r="L6" s="101">
        <f>SUM(L5:L5)</f>
        <v>3</v>
      </c>
      <c r="M6" s="106">
        <f>PRODUCT(K6/J6)</f>
        <v>0</v>
      </c>
      <c r="N6" s="101">
        <f>SUM(N5:N5)</f>
        <v>0</v>
      </c>
      <c r="O6" s="101">
        <f>SUM(O5:O5)</f>
        <v>0</v>
      </c>
      <c r="P6" s="101">
        <f>SUM(P5:P5)</f>
        <v>0</v>
      </c>
      <c r="Q6" s="106">
        <v>0</v>
      </c>
      <c r="R6" s="101">
        <f>SUM(R5:R5)</f>
        <v>0</v>
      </c>
      <c r="S6" s="101">
        <f>SUM(S5:S5)</f>
        <v>0</v>
      </c>
      <c r="T6" s="101">
        <f>SUM(T5:T5)</f>
        <v>0</v>
      </c>
      <c r="U6" s="107"/>
      <c r="V6" s="108"/>
      <c r="W6" s="108"/>
      <c r="X6" s="108"/>
      <c r="Y6" s="109"/>
      <c r="Z6" s="81"/>
      <c r="AA6" s="82"/>
      <c r="AB6" s="83"/>
      <c r="AC6" s="83"/>
      <c r="AD6" s="83"/>
    </row>
    <row r="7" spans="1:31" s="90" customFormat="1" ht="15" customHeight="1" x14ac:dyDescent="0.25">
      <c r="A7" s="85"/>
      <c r="B7" s="110"/>
      <c r="C7" s="111"/>
      <c r="D7" s="112"/>
      <c r="E7" s="112"/>
      <c r="F7" s="112"/>
      <c r="G7" s="112"/>
      <c r="H7" s="112"/>
      <c r="I7" s="113"/>
      <c r="J7" s="112"/>
      <c r="K7" s="112"/>
      <c r="L7" s="112"/>
      <c r="M7" s="112"/>
      <c r="N7" s="112"/>
      <c r="O7" s="112"/>
      <c r="P7" s="112"/>
      <c r="Q7" s="112"/>
      <c r="R7" s="114"/>
      <c r="S7" s="114"/>
      <c r="T7" s="114"/>
      <c r="U7" s="115"/>
      <c r="V7" s="115"/>
      <c r="W7" s="83"/>
      <c r="X7" s="83"/>
      <c r="Y7" s="83"/>
      <c r="Z7" s="83"/>
      <c r="AA7" s="83"/>
      <c r="AB7" s="83"/>
      <c r="AC7" s="83"/>
      <c r="AD7" s="83"/>
      <c r="AE7" s="104"/>
    </row>
    <row r="8" spans="1:31" s="104" customFormat="1" ht="15" customHeight="1" x14ac:dyDescent="0.25">
      <c r="A8" s="85"/>
      <c r="B8" s="22" t="s">
        <v>25</v>
      </c>
      <c r="C8" s="116"/>
      <c r="D8" s="117"/>
      <c r="E8" s="18" t="s">
        <v>56</v>
      </c>
      <c r="F8" s="18" t="s">
        <v>57</v>
      </c>
      <c r="G8" s="15" t="s">
        <v>32</v>
      </c>
      <c r="H8" s="18" t="s">
        <v>58</v>
      </c>
      <c r="I8" s="118"/>
      <c r="J8" s="119" t="s">
        <v>59</v>
      </c>
      <c r="K8" s="105"/>
      <c r="L8" s="105"/>
      <c r="M8" s="18" t="s">
        <v>60</v>
      </c>
      <c r="N8" s="18" t="s">
        <v>56</v>
      </c>
      <c r="O8" s="18" t="s">
        <v>57</v>
      </c>
      <c r="P8" s="18" t="s">
        <v>32</v>
      </c>
      <c r="Q8" s="18" t="s">
        <v>58</v>
      </c>
      <c r="R8" s="120"/>
      <c r="S8" s="120"/>
      <c r="T8" s="120"/>
      <c r="U8" s="28"/>
      <c r="V8" s="85" t="s">
        <v>65</v>
      </c>
      <c r="W8" s="74" t="s">
        <v>46</v>
      </c>
      <c r="X8" s="120"/>
      <c r="Y8" s="83"/>
      <c r="Z8" s="83"/>
      <c r="AA8" s="83"/>
      <c r="AB8" s="83"/>
      <c r="AC8" s="83"/>
      <c r="AD8" s="83"/>
    </row>
    <row r="9" spans="1:31" s="104" customFormat="1" ht="15" customHeight="1" x14ac:dyDescent="0.25">
      <c r="A9" s="85"/>
      <c r="B9" s="121" t="s">
        <v>13</v>
      </c>
      <c r="C9" s="88"/>
      <c r="D9" s="122"/>
      <c r="E9" s="24">
        <f>PRODUCT(E6)</f>
        <v>28</v>
      </c>
      <c r="F9" s="24">
        <f>PRODUCT(F6)</f>
        <v>12</v>
      </c>
      <c r="G9" s="24">
        <f>PRODUCT(G6)</f>
        <v>16</v>
      </c>
      <c r="H9" s="27">
        <f>PRODUCT(F9/E9)</f>
        <v>0.42857142857142855</v>
      </c>
      <c r="I9" s="123"/>
      <c r="J9" s="121" t="s">
        <v>61</v>
      </c>
      <c r="K9" s="88"/>
      <c r="L9" s="88"/>
      <c r="M9" s="124" t="s">
        <v>62</v>
      </c>
      <c r="N9" s="24">
        <v>3</v>
      </c>
      <c r="O9" s="24">
        <v>0</v>
      </c>
      <c r="P9" s="24">
        <v>3</v>
      </c>
      <c r="Q9" s="27">
        <v>0</v>
      </c>
      <c r="R9" s="120"/>
      <c r="S9" s="120"/>
      <c r="T9" s="120"/>
      <c r="U9" s="28"/>
      <c r="V9" s="83"/>
      <c r="W9" s="125"/>
      <c r="X9" s="120"/>
      <c r="Y9" s="83"/>
      <c r="Z9" s="83"/>
      <c r="AA9" s="83"/>
      <c r="AB9" s="83"/>
      <c r="AC9" s="83"/>
      <c r="AD9" s="83"/>
    </row>
    <row r="10" spans="1:31" s="104" customFormat="1" ht="15" customHeight="1" x14ac:dyDescent="0.25">
      <c r="A10" s="85"/>
      <c r="B10" s="126" t="s">
        <v>15</v>
      </c>
      <c r="C10" s="127"/>
      <c r="D10" s="128"/>
      <c r="E10" s="24">
        <f>SUM(J6)</f>
        <v>3</v>
      </c>
      <c r="F10" s="24">
        <f>SUM(K6)</f>
        <v>0</v>
      </c>
      <c r="G10" s="24">
        <f>SUM(L6)</f>
        <v>3</v>
      </c>
      <c r="H10" s="27">
        <f>PRODUCT(F10/E10)</f>
        <v>0</v>
      </c>
      <c r="I10" s="123"/>
      <c r="J10" s="129" t="s">
        <v>63</v>
      </c>
      <c r="K10" s="130"/>
      <c r="L10" s="130"/>
      <c r="M10" s="124"/>
      <c r="N10" s="24"/>
      <c r="O10" s="24"/>
      <c r="P10" s="24"/>
      <c r="Q10" s="27"/>
      <c r="R10" s="120"/>
      <c r="S10" s="120"/>
      <c r="T10" s="120"/>
      <c r="U10" s="28"/>
      <c r="V10" s="83"/>
      <c r="W10" s="85"/>
      <c r="X10" s="83"/>
      <c r="Y10" s="83"/>
      <c r="Z10" s="83"/>
      <c r="AA10" s="83"/>
      <c r="AB10" s="83"/>
      <c r="AC10" s="83"/>
      <c r="AD10" s="83"/>
    </row>
    <row r="11" spans="1:31" s="104" customFormat="1" ht="15" customHeight="1" x14ac:dyDescent="0.2">
      <c r="A11" s="85"/>
      <c r="B11" s="121" t="s">
        <v>16</v>
      </c>
      <c r="C11" s="88"/>
      <c r="D11" s="122"/>
      <c r="E11" s="24"/>
      <c r="F11" s="24"/>
      <c r="G11" s="24"/>
      <c r="H11" s="27"/>
      <c r="I11" s="123"/>
      <c r="J11" s="121" t="s">
        <v>64</v>
      </c>
      <c r="K11" s="88"/>
      <c r="L11" s="11"/>
      <c r="M11" s="124"/>
      <c r="N11" s="24"/>
      <c r="O11" s="24"/>
      <c r="P11" s="24"/>
      <c r="Q11" s="27"/>
      <c r="R11" s="120"/>
      <c r="S11" s="120"/>
      <c r="T11" s="120"/>
      <c r="U11" s="83"/>
      <c r="V11" s="83"/>
      <c r="W11" s="85"/>
      <c r="X11" s="83"/>
      <c r="Y11" s="83"/>
      <c r="Z11" s="83"/>
      <c r="AA11" s="83"/>
      <c r="AB11" s="83"/>
      <c r="AC11" s="83"/>
      <c r="AD11" s="83"/>
    </row>
    <row r="12" spans="1:31" s="104" customFormat="1" ht="15" customHeight="1" x14ac:dyDescent="0.2">
      <c r="A12" s="85"/>
      <c r="B12" s="100" t="s">
        <v>26</v>
      </c>
      <c r="C12" s="20"/>
      <c r="D12" s="131"/>
      <c r="E12" s="18">
        <f>SUM(E9:E11)</f>
        <v>31</v>
      </c>
      <c r="F12" s="18">
        <f>SUM(F9:F11)</f>
        <v>12</v>
      </c>
      <c r="G12" s="18">
        <f>SUM(G9:G11)</f>
        <v>19</v>
      </c>
      <c r="H12" s="35">
        <f>PRODUCT(F12/E12)</f>
        <v>0.38709677419354838</v>
      </c>
      <c r="I12" s="132"/>
      <c r="J12" s="100" t="s">
        <v>26</v>
      </c>
      <c r="K12" s="131"/>
      <c r="L12" s="131"/>
      <c r="M12" s="18"/>
      <c r="N12" s="18">
        <v>3</v>
      </c>
      <c r="O12" s="18">
        <v>0</v>
      </c>
      <c r="P12" s="18">
        <v>3</v>
      </c>
      <c r="Q12" s="35">
        <v>0</v>
      </c>
      <c r="R12" s="120"/>
      <c r="S12" s="120"/>
      <c r="T12" s="120"/>
      <c r="U12" s="83"/>
      <c r="V12" s="83"/>
      <c r="W12" s="85"/>
      <c r="X12" s="83"/>
      <c r="Y12" s="83"/>
      <c r="Z12" s="83"/>
      <c r="AA12" s="83"/>
      <c r="AB12" s="83"/>
      <c r="AC12" s="83"/>
      <c r="AD12" s="83"/>
    </row>
    <row r="13" spans="1:31" s="133" customFormat="1" ht="15" customHeight="1" x14ac:dyDescent="0.2">
      <c r="A13" s="85"/>
      <c r="B13" s="85"/>
      <c r="C13" s="125"/>
      <c r="D13" s="85"/>
      <c r="E13" s="85"/>
      <c r="F13" s="85"/>
      <c r="G13" s="85"/>
      <c r="H13" s="23"/>
      <c r="I13" s="123"/>
      <c r="J13" s="85"/>
      <c r="K13" s="23"/>
      <c r="L13" s="23"/>
      <c r="M13" s="23"/>
      <c r="N13" s="85"/>
      <c r="O13" s="23"/>
      <c r="P13" s="23"/>
      <c r="Q13" s="23"/>
      <c r="R13" s="120"/>
      <c r="S13" s="120"/>
      <c r="T13" s="120"/>
      <c r="U13" s="83"/>
      <c r="V13" s="83"/>
      <c r="W13" s="85"/>
      <c r="X13" s="83"/>
      <c r="Y13" s="83"/>
      <c r="Z13" s="83"/>
      <c r="AA13" s="83"/>
      <c r="AB13" s="83"/>
      <c r="AC13" s="83"/>
      <c r="AD13" s="83"/>
      <c r="AE13" s="104"/>
    </row>
    <row r="14" spans="1:31" s="133" customFormat="1" ht="15" customHeight="1" x14ac:dyDescent="0.2">
      <c r="A14" s="85"/>
      <c r="B14" s="85"/>
      <c r="C14" s="74"/>
      <c r="D14" s="85"/>
      <c r="E14" s="85"/>
      <c r="F14" s="85"/>
      <c r="G14" s="85"/>
      <c r="H14" s="23"/>
      <c r="I14" s="123"/>
      <c r="J14" s="85"/>
      <c r="K14" s="23"/>
      <c r="L14" s="23"/>
      <c r="M14" s="23"/>
      <c r="N14" s="85"/>
      <c r="O14" s="23"/>
      <c r="P14" s="23"/>
      <c r="Q14" s="23"/>
      <c r="R14" s="85"/>
      <c r="S14" s="85"/>
      <c r="T14" s="85"/>
      <c r="U14" s="83"/>
      <c r="V14" s="83"/>
      <c r="W14" s="85"/>
      <c r="X14" s="83"/>
      <c r="Y14" s="83"/>
      <c r="Z14" s="83"/>
      <c r="AA14" s="83"/>
      <c r="AB14" s="83"/>
      <c r="AC14" s="83"/>
      <c r="AD14" s="83"/>
      <c r="AE14" s="104"/>
    </row>
    <row r="15" spans="1:31" s="133" customFormat="1" ht="15" customHeight="1" x14ac:dyDescent="0.2">
      <c r="A15" s="85"/>
      <c r="B15" s="85"/>
      <c r="C15" s="125"/>
      <c r="D15" s="85"/>
      <c r="E15" s="85"/>
      <c r="F15" s="85"/>
      <c r="G15" s="85"/>
      <c r="H15" s="23"/>
      <c r="I15" s="123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3"/>
      <c r="V15" s="83"/>
      <c r="W15" s="85"/>
      <c r="X15" s="83"/>
      <c r="Y15" s="83"/>
      <c r="Z15" s="83"/>
      <c r="AA15" s="83"/>
      <c r="AB15" s="83"/>
      <c r="AC15" s="83"/>
      <c r="AD15" s="83"/>
      <c r="AE15" s="104"/>
    </row>
    <row r="16" spans="1:31" s="133" customFormat="1" ht="15" customHeight="1" x14ac:dyDescent="0.2">
      <c r="A16" s="85"/>
      <c r="B16" s="85"/>
      <c r="C16" s="125"/>
      <c r="D16" s="85"/>
      <c r="E16" s="85"/>
      <c r="F16" s="85"/>
      <c r="G16" s="85"/>
      <c r="H16" s="23"/>
      <c r="I16" s="123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3"/>
      <c r="V16" s="23"/>
      <c r="W16" s="23"/>
      <c r="X16" s="83"/>
      <c r="Y16" s="83"/>
      <c r="Z16" s="83"/>
      <c r="AA16" s="83"/>
      <c r="AB16" s="83"/>
      <c r="AC16" s="83"/>
      <c r="AD16" s="83"/>
      <c r="AE16" s="104"/>
    </row>
    <row r="17" spans="1:31" s="133" customFormat="1" ht="15" customHeight="1" x14ac:dyDescent="0.2">
      <c r="A17" s="85"/>
      <c r="B17" s="85"/>
      <c r="C17" s="125"/>
      <c r="D17" s="85"/>
      <c r="E17" s="85"/>
      <c r="F17" s="85"/>
      <c r="G17" s="85"/>
      <c r="H17" s="23"/>
      <c r="I17" s="123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3"/>
      <c r="V17" s="23"/>
      <c r="W17" s="23"/>
      <c r="X17" s="83"/>
      <c r="Y17" s="83"/>
      <c r="Z17" s="83"/>
      <c r="AA17" s="83"/>
      <c r="AB17" s="83"/>
      <c r="AC17" s="83"/>
      <c r="AD17" s="83"/>
      <c r="AE17" s="104"/>
    </row>
    <row r="18" spans="1:31" s="133" customFormat="1" ht="15" customHeight="1" x14ac:dyDescent="0.2">
      <c r="A18" s="85"/>
      <c r="B18" s="85"/>
      <c r="C18" s="125"/>
      <c r="D18" s="85"/>
      <c r="E18" s="85"/>
      <c r="F18" s="85"/>
      <c r="G18" s="85"/>
      <c r="H18" s="23"/>
      <c r="I18" s="123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23"/>
      <c r="V18" s="23"/>
      <c r="W18" s="23"/>
      <c r="X18" s="83"/>
      <c r="Y18" s="83"/>
      <c r="Z18" s="83"/>
      <c r="AA18" s="83"/>
      <c r="AB18" s="83"/>
      <c r="AC18" s="83"/>
      <c r="AD18" s="83"/>
      <c r="AE18" s="104"/>
    </row>
    <row r="19" spans="1:31" s="133" customFormat="1" ht="15" customHeight="1" x14ac:dyDescent="0.2">
      <c r="A19" s="85"/>
      <c r="B19" s="85"/>
      <c r="C19" s="125"/>
      <c r="D19" s="85"/>
      <c r="E19" s="85"/>
      <c r="F19" s="85"/>
      <c r="G19" s="85"/>
      <c r="H19" s="23"/>
      <c r="I19" s="123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23"/>
      <c r="V19" s="23"/>
      <c r="W19" s="23"/>
      <c r="X19" s="83"/>
      <c r="Y19" s="83"/>
      <c r="Z19" s="83"/>
      <c r="AA19" s="83"/>
      <c r="AB19" s="83"/>
      <c r="AC19" s="83"/>
      <c r="AD19" s="83"/>
      <c r="AE19" s="104"/>
    </row>
    <row r="20" spans="1:31" s="133" customFormat="1" ht="15" customHeight="1" x14ac:dyDescent="0.2">
      <c r="A20" s="85"/>
      <c r="B20" s="85"/>
      <c r="C20" s="125"/>
      <c r="D20" s="85"/>
      <c r="E20" s="85"/>
      <c r="F20" s="85"/>
      <c r="G20" s="85"/>
      <c r="H20" s="23"/>
      <c r="I20" s="123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23"/>
      <c r="V20" s="23"/>
      <c r="W20" s="23"/>
      <c r="X20" s="83"/>
      <c r="Y20" s="83"/>
      <c r="Z20" s="83"/>
      <c r="AA20" s="83"/>
      <c r="AB20" s="83"/>
      <c r="AC20" s="83"/>
      <c r="AD20" s="83"/>
      <c r="AE20" s="104"/>
    </row>
    <row r="21" spans="1:31" s="133" customFormat="1" ht="15" customHeight="1" x14ac:dyDescent="0.2">
      <c r="A21" s="85"/>
      <c r="B21" s="85"/>
      <c r="C21" s="125"/>
      <c r="D21" s="85"/>
      <c r="E21" s="85"/>
      <c r="F21" s="85"/>
      <c r="G21" s="85"/>
      <c r="H21" s="23"/>
      <c r="I21" s="123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23"/>
      <c r="V21" s="23"/>
      <c r="W21" s="23"/>
      <c r="X21" s="83"/>
      <c r="Y21" s="83"/>
      <c r="Z21" s="83"/>
      <c r="AA21" s="83"/>
      <c r="AB21" s="83"/>
      <c r="AC21" s="83"/>
      <c r="AD21" s="83"/>
      <c r="AE21" s="104"/>
    </row>
    <row r="22" spans="1:31" s="133" customFormat="1" ht="15" customHeight="1" x14ac:dyDescent="0.2">
      <c r="A22" s="85"/>
      <c r="B22" s="85"/>
      <c r="C22" s="125"/>
      <c r="D22" s="85"/>
      <c r="E22" s="85"/>
      <c r="F22" s="85"/>
      <c r="G22" s="85"/>
      <c r="H22" s="23"/>
      <c r="I22" s="123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23"/>
      <c r="V22" s="23"/>
      <c r="W22" s="23"/>
      <c r="X22" s="83"/>
      <c r="Y22" s="83"/>
      <c r="Z22" s="83"/>
      <c r="AA22" s="83"/>
      <c r="AB22" s="83"/>
      <c r="AC22" s="83"/>
      <c r="AD22" s="83"/>
      <c r="AE22" s="104"/>
    </row>
    <row r="23" spans="1:31" s="73" customFormat="1" ht="15" customHeight="1" x14ac:dyDescent="0.2">
      <c r="A23" s="38"/>
      <c r="B23" s="71"/>
      <c r="C23" s="134"/>
      <c r="D23" s="71"/>
      <c r="E23" s="71"/>
      <c r="F23" s="71"/>
      <c r="G23" s="71"/>
      <c r="H23" s="72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3"/>
      <c r="V23" s="23"/>
      <c r="W23" s="23"/>
      <c r="X23" s="83"/>
      <c r="Y23" s="83"/>
      <c r="Z23" s="83"/>
      <c r="AA23" s="83"/>
      <c r="AB23" s="83"/>
      <c r="AC23" s="83"/>
      <c r="AD23" s="83"/>
      <c r="AE23" s="104"/>
    </row>
    <row r="24" spans="1:31" s="73" customFormat="1" ht="15" customHeight="1" x14ac:dyDescent="0.2">
      <c r="A24" s="38"/>
      <c r="B24" s="71"/>
      <c r="C24" s="134"/>
      <c r="D24" s="71"/>
      <c r="E24" s="71"/>
      <c r="F24" s="71"/>
      <c r="G24" s="71"/>
      <c r="H24" s="72"/>
      <c r="I24" s="70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23"/>
      <c r="V24" s="23"/>
      <c r="W24" s="23"/>
      <c r="X24" s="83"/>
      <c r="Y24" s="83"/>
      <c r="Z24" s="83"/>
      <c r="AA24" s="83"/>
      <c r="AB24" s="83"/>
      <c r="AC24" s="83"/>
      <c r="AD24" s="83"/>
      <c r="AE24" s="104"/>
    </row>
    <row r="25" spans="1:31" s="73" customFormat="1" ht="15" customHeight="1" x14ac:dyDescent="0.2">
      <c r="A25" s="38"/>
      <c r="B25" s="71"/>
      <c r="C25" s="134"/>
      <c r="D25" s="71"/>
      <c r="E25" s="71"/>
      <c r="F25" s="71"/>
      <c r="G25" s="71"/>
      <c r="H25" s="72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3"/>
      <c r="V25" s="23"/>
      <c r="W25" s="23"/>
      <c r="X25" s="83"/>
      <c r="Y25" s="83"/>
      <c r="Z25" s="83"/>
      <c r="AA25" s="83"/>
      <c r="AB25" s="83"/>
      <c r="AC25" s="83"/>
      <c r="AD25" s="83"/>
      <c r="AE25" s="104"/>
    </row>
    <row r="26" spans="1:31" s="73" customFormat="1" ht="15" customHeight="1" x14ac:dyDescent="0.2">
      <c r="A26" s="38"/>
      <c r="B26" s="71"/>
      <c r="C26" s="134"/>
      <c r="D26" s="71"/>
      <c r="E26" s="71"/>
      <c r="F26" s="71"/>
      <c r="G26" s="71"/>
      <c r="H26" s="72"/>
      <c r="I26" s="70"/>
      <c r="J26" s="71"/>
      <c r="K26" s="72"/>
      <c r="L26" s="72"/>
      <c r="M26" s="72"/>
      <c r="N26" s="71"/>
      <c r="O26" s="72"/>
      <c r="P26" s="72"/>
      <c r="Q26" s="72"/>
      <c r="R26" s="71"/>
      <c r="S26" s="71"/>
      <c r="T26" s="71"/>
      <c r="U26" s="23"/>
      <c r="V26" s="23"/>
      <c r="W26" s="23"/>
      <c r="X26" s="83"/>
      <c r="Y26" s="83"/>
      <c r="Z26" s="83"/>
      <c r="AA26" s="83"/>
      <c r="AB26" s="83"/>
      <c r="AC26" s="83"/>
      <c r="AD26" s="83"/>
      <c r="AE26" s="104"/>
    </row>
    <row r="27" spans="1:31" s="73" customFormat="1" ht="15" customHeight="1" x14ac:dyDescent="0.2">
      <c r="A27" s="38"/>
      <c r="B27" s="71"/>
      <c r="C27" s="134"/>
      <c r="D27" s="71"/>
      <c r="E27" s="71"/>
      <c r="F27" s="71"/>
      <c r="G27" s="71"/>
      <c r="H27" s="72"/>
      <c r="I27" s="70"/>
      <c r="J27" s="71"/>
      <c r="K27" s="72"/>
      <c r="L27" s="72"/>
      <c r="M27" s="72"/>
      <c r="N27" s="71"/>
      <c r="O27" s="72"/>
      <c r="P27" s="72"/>
      <c r="Q27" s="72"/>
      <c r="R27" s="71"/>
      <c r="S27" s="71"/>
      <c r="T27" s="71"/>
      <c r="U27" s="23"/>
      <c r="V27" s="23"/>
      <c r="W27" s="23"/>
      <c r="X27" s="83"/>
      <c r="Y27" s="83"/>
      <c r="Z27" s="83"/>
      <c r="AA27" s="83"/>
      <c r="AB27" s="83"/>
      <c r="AC27" s="83"/>
      <c r="AD27" s="83"/>
      <c r="AE27" s="104"/>
    </row>
    <row r="28" spans="1:31" s="133" customFormat="1" ht="15" customHeight="1" x14ac:dyDescent="0.2">
      <c r="A28" s="85"/>
      <c r="B28" s="85"/>
      <c r="C28" s="125"/>
      <c r="D28" s="85"/>
      <c r="E28" s="85"/>
      <c r="F28" s="85"/>
      <c r="G28" s="85"/>
      <c r="H28" s="23"/>
      <c r="I28" s="123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3"/>
      <c r="V28" s="23"/>
      <c r="W28" s="23"/>
      <c r="X28" s="83"/>
      <c r="Y28" s="83"/>
      <c r="Z28" s="83"/>
      <c r="AA28" s="83"/>
      <c r="AB28" s="83"/>
      <c r="AC28" s="83"/>
      <c r="AD28" s="83"/>
      <c r="AE28" s="104"/>
    </row>
    <row r="29" spans="1:31" s="133" customFormat="1" ht="15" customHeight="1" x14ac:dyDescent="0.2">
      <c r="A29" s="85"/>
      <c r="B29" s="85"/>
      <c r="C29" s="125"/>
      <c r="D29" s="85"/>
      <c r="E29" s="85"/>
      <c r="F29" s="85"/>
      <c r="G29" s="85"/>
      <c r="H29" s="23"/>
      <c r="I29" s="123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23"/>
      <c r="V29" s="23"/>
      <c r="W29" s="23"/>
      <c r="X29" s="83"/>
      <c r="Y29" s="83"/>
      <c r="Z29" s="83"/>
      <c r="AA29" s="83"/>
      <c r="AB29" s="83"/>
      <c r="AC29" s="83"/>
      <c r="AD29" s="83"/>
      <c r="AE29" s="104"/>
    </row>
    <row r="30" spans="1:31" s="133" customFormat="1" ht="15" customHeight="1" x14ac:dyDescent="0.2">
      <c r="A30" s="85"/>
      <c r="B30" s="85"/>
      <c r="C30" s="125"/>
      <c r="D30" s="85"/>
      <c r="E30" s="85"/>
      <c r="F30" s="85"/>
      <c r="G30" s="85"/>
      <c r="H30" s="23"/>
      <c r="I30" s="123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23"/>
      <c r="V30" s="23"/>
      <c r="W30" s="23"/>
      <c r="X30" s="83"/>
      <c r="Y30" s="83"/>
      <c r="Z30" s="83"/>
      <c r="AA30" s="83"/>
      <c r="AB30" s="83"/>
      <c r="AC30" s="83"/>
      <c r="AD30" s="83"/>
      <c r="AE30" s="104"/>
    </row>
    <row r="31" spans="1:31" s="133" customFormat="1" ht="15" customHeight="1" x14ac:dyDescent="0.2">
      <c r="A31" s="85"/>
      <c r="B31" s="85"/>
      <c r="C31" s="125"/>
      <c r="D31" s="85"/>
      <c r="E31" s="85"/>
      <c r="F31" s="85"/>
      <c r="G31" s="85"/>
      <c r="H31" s="23"/>
      <c r="I31" s="123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3"/>
      <c r="V31" s="23"/>
      <c r="W31" s="23"/>
      <c r="X31" s="83"/>
      <c r="Y31" s="83"/>
      <c r="Z31" s="83"/>
      <c r="AA31" s="83"/>
      <c r="AB31" s="83"/>
      <c r="AC31" s="83"/>
      <c r="AD31" s="83"/>
      <c r="AE31" s="104"/>
    </row>
    <row r="32" spans="1:31" s="133" customFormat="1" ht="15" customHeight="1" x14ac:dyDescent="0.2">
      <c r="A32" s="85"/>
      <c r="B32" s="85"/>
      <c r="C32" s="125"/>
      <c r="D32" s="85"/>
      <c r="E32" s="85"/>
      <c r="F32" s="85"/>
      <c r="G32" s="85"/>
      <c r="H32" s="23"/>
      <c r="I32" s="123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3"/>
      <c r="V32" s="23"/>
      <c r="W32" s="23"/>
      <c r="X32" s="83"/>
      <c r="Y32" s="83"/>
      <c r="Z32" s="83"/>
      <c r="AA32" s="83"/>
      <c r="AB32" s="83"/>
      <c r="AC32" s="83"/>
      <c r="AD32" s="83"/>
      <c r="AE32" s="104"/>
    </row>
    <row r="33" spans="1:31" s="133" customFormat="1" ht="15" customHeight="1" x14ac:dyDescent="0.2">
      <c r="A33" s="85"/>
      <c r="B33" s="85"/>
      <c r="C33" s="125"/>
      <c r="D33" s="85"/>
      <c r="E33" s="85"/>
      <c r="F33" s="85"/>
      <c r="G33" s="85"/>
      <c r="H33" s="23"/>
      <c r="I33" s="123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3"/>
      <c r="V33" s="23"/>
      <c r="W33" s="23"/>
      <c r="X33" s="83"/>
      <c r="Y33" s="83"/>
      <c r="Z33" s="83"/>
      <c r="AA33" s="83"/>
      <c r="AB33" s="83"/>
      <c r="AC33" s="83"/>
      <c r="AD33" s="83"/>
      <c r="AE33" s="104"/>
    </row>
    <row r="34" spans="1:31" s="133" customFormat="1" ht="15" customHeight="1" x14ac:dyDescent="0.2">
      <c r="A34" s="85"/>
      <c r="B34" s="85"/>
      <c r="C34" s="125"/>
      <c r="D34" s="85"/>
      <c r="E34" s="85"/>
      <c r="F34" s="85"/>
      <c r="G34" s="85"/>
      <c r="H34" s="23"/>
      <c r="I34" s="123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3"/>
      <c r="V34" s="23"/>
      <c r="W34" s="83"/>
      <c r="X34" s="83"/>
      <c r="Y34" s="83"/>
      <c r="Z34" s="83"/>
      <c r="AA34" s="83"/>
      <c r="AB34" s="83"/>
      <c r="AC34" s="83"/>
      <c r="AD34" s="83"/>
      <c r="AE34" s="104"/>
    </row>
    <row r="35" spans="1:31" s="133" customFormat="1" ht="15" customHeight="1" x14ac:dyDescent="0.2">
      <c r="A35" s="85"/>
      <c r="B35" s="85"/>
      <c r="C35" s="125"/>
      <c r="D35" s="85"/>
      <c r="E35" s="85"/>
      <c r="F35" s="85"/>
      <c r="G35" s="85"/>
      <c r="H35" s="23"/>
      <c r="I35" s="123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3"/>
      <c r="V35" s="23"/>
      <c r="W35" s="83"/>
      <c r="X35" s="83"/>
      <c r="Y35" s="83"/>
      <c r="Z35" s="83"/>
      <c r="AA35" s="83"/>
      <c r="AB35" s="83"/>
      <c r="AC35" s="83"/>
      <c r="AD35" s="83"/>
      <c r="AE35" s="104"/>
    </row>
    <row r="36" spans="1:31" s="133" customFormat="1" ht="15" customHeight="1" x14ac:dyDescent="0.2">
      <c r="A36" s="85"/>
      <c r="B36" s="85"/>
      <c r="C36" s="125"/>
      <c r="D36" s="85"/>
      <c r="E36" s="85"/>
      <c r="F36" s="85"/>
      <c r="G36" s="85"/>
      <c r="H36" s="23"/>
      <c r="I36" s="123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23"/>
      <c r="V36" s="23"/>
      <c r="W36" s="83"/>
      <c r="X36" s="83"/>
      <c r="Y36" s="83"/>
      <c r="Z36" s="83"/>
      <c r="AA36" s="83"/>
      <c r="AB36" s="83"/>
      <c r="AC36" s="83"/>
      <c r="AD36" s="83"/>
      <c r="AE36" s="104"/>
    </row>
    <row r="37" spans="1:31" s="133" customFormat="1" ht="15" customHeight="1" x14ac:dyDescent="0.2">
      <c r="A37" s="85"/>
      <c r="B37" s="85"/>
      <c r="C37" s="125"/>
      <c r="D37" s="85"/>
      <c r="E37" s="85"/>
      <c r="F37" s="85"/>
      <c r="G37" s="85"/>
      <c r="H37" s="23"/>
      <c r="I37" s="123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23"/>
      <c r="V37" s="23"/>
      <c r="W37" s="83"/>
      <c r="X37" s="83"/>
      <c r="Y37" s="83"/>
      <c r="Z37" s="83"/>
      <c r="AA37" s="83"/>
      <c r="AB37" s="83"/>
      <c r="AC37" s="83"/>
      <c r="AD37" s="83"/>
      <c r="AE37" s="104"/>
    </row>
    <row r="38" spans="1:31" s="133" customFormat="1" ht="15" customHeight="1" x14ac:dyDescent="0.2">
      <c r="A38" s="85"/>
      <c r="B38" s="85"/>
      <c r="C38" s="125"/>
      <c r="D38" s="85"/>
      <c r="E38" s="85"/>
      <c r="F38" s="85"/>
      <c r="G38" s="85"/>
      <c r="H38" s="23"/>
      <c r="I38" s="123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23"/>
      <c r="V38" s="23"/>
      <c r="W38" s="83"/>
      <c r="X38" s="83"/>
      <c r="Y38" s="83"/>
      <c r="Z38" s="83"/>
      <c r="AA38" s="83"/>
      <c r="AB38" s="83"/>
      <c r="AC38" s="83"/>
      <c r="AD38" s="83"/>
      <c r="AE38" s="104"/>
    </row>
    <row r="39" spans="1:31" s="133" customFormat="1" ht="15" customHeight="1" x14ac:dyDescent="0.2">
      <c r="A39" s="85"/>
      <c r="B39" s="85"/>
      <c r="C39" s="125"/>
      <c r="D39" s="85"/>
      <c r="E39" s="85"/>
      <c r="F39" s="85"/>
      <c r="G39" s="85"/>
      <c r="H39" s="23"/>
      <c r="I39" s="123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104"/>
    </row>
    <row r="40" spans="1:31" s="133" customFormat="1" ht="15" customHeight="1" x14ac:dyDescent="0.2">
      <c r="A40" s="85"/>
      <c r="B40" s="85"/>
      <c r="C40" s="125"/>
      <c r="D40" s="85"/>
      <c r="E40" s="85"/>
      <c r="F40" s="85"/>
      <c r="G40" s="85"/>
      <c r="H40" s="23"/>
      <c r="I40" s="123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104"/>
    </row>
    <row r="41" spans="1:31" s="133" customFormat="1" ht="15" customHeight="1" x14ac:dyDescent="0.2">
      <c r="A41" s="85"/>
      <c r="B41" s="85"/>
      <c r="C41" s="125"/>
      <c r="D41" s="85"/>
      <c r="E41" s="85"/>
      <c r="F41" s="85"/>
      <c r="G41" s="85"/>
      <c r="H41" s="23"/>
      <c r="I41" s="123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104"/>
    </row>
    <row r="42" spans="1:31" s="133" customFormat="1" ht="15" customHeight="1" x14ac:dyDescent="0.2">
      <c r="A42" s="85"/>
      <c r="B42" s="85"/>
      <c r="C42" s="125"/>
      <c r="D42" s="85"/>
      <c r="E42" s="85"/>
      <c r="F42" s="85"/>
      <c r="G42" s="85"/>
      <c r="H42" s="23"/>
      <c r="I42" s="123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104"/>
    </row>
    <row r="43" spans="1:31" s="133" customFormat="1" ht="15" customHeight="1" x14ac:dyDescent="0.2">
      <c r="A43" s="85"/>
      <c r="B43" s="85"/>
      <c r="C43" s="125"/>
      <c r="D43" s="85"/>
      <c r="E43" s="85"/>
      <c r="F43" s="85"/>
      <c r="G43" s="85"/>
      <c r="H43" s="23"/>
      <c r="I43" s="123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104"/>
    </row>
    <row r="44" spans="1:31" s="133" customFormat="1" ht="15" customHeight="1" x14ac:dyDescent="0.2">
      <c r="A44" s="85"/>
      <c r="B44" s="85"/>
      <c r="C44" s="125"/>
      <c r="D44" s="85"/>
      <c r="E44" s="85"/>
      <c r="F44" s="85"/>
      <c r="G44" s="85"/>
      <c r="H44" s="23"/>
      <c r="I44" s="123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104"/>
    </row>
    <row r="45" spans="1:31" s="133" customFormat="1" ht="15" customHeight="1" x14ac:dyDescent="0.2">
      <c r="A45" s="85"/>
      <c r="B45" s="85"/>
      <c r="C45" s="125"/>
      <c r="D45" s="85"/>
      <c r="E45" s="85"/>
      <c r="F45" s="85"/>
      <c r="G45" s="85"/>
      <c r="H45" s="23"/>
      <c r="I45" s="123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104"/>
    </row>
    <row r="46" spans="1:31" s="133" customFormat="1" ht="15" customHeight="1" x14ac:dyDescent="0.2">
      <c r="A46" s="85"/>
      <c r="B46" s="85"/>
      <c r="C46" s="125"/>
      <c r="D46" s="85"/>
      <c r="E46" s="85"/>
      <c r="F46" s="85"/>
      <c r="G46" s="85"/>
      <c r="H46" s="23"/>
      <c r="I46" s="123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104"/>
    </row>
    <row r="47" spans="1:31" s="133" customFormat="1" ht="15" customHeight="1" x14ac:dyDescent="0.2">
      <c r="A47" s="85"/>
      <c r="B47" s="85"/>
      <c r="C47" s="125"/>
      <c r="D47" s="85"/>
      <c r="E47" s="85"/>
      <c r="F47" s="85"/>
      <c r="G47" s="85"/>
      <c r="H47" s="23"/>
      <c r="I47" s="123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104"/>
    </row>
    <row r="48" spans="1:31" s="133" customFormat="1" ht="15" customHeight="1" x14ac:dyDescent="0.2">
      <c r="A48" s="85"/>
      <c r="B48" s="85"/>
      <c r="C48" s="125"/>
      <c r="D48" s="85"/>
      <c r="E48" s="85"/>
      <c r="F48" s="85"/>
      <c r="G48" s="85"/>
      <c r="H48" s="23"/>
      <c r="I48" s="123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4"/>
    </row>
    <row r="49" spans="1:31" s="133" customFormat="1" ht="15" customHeight="1" x14ac:dyDescent="0.2">
      <c r="A49" s="85"/>
      <c r="B49" s="85"/>
      <c r="C49" s="125"/>
      <c r="D49" s="85"/>
      <c r="E49" s="85"/>
      <c r="F49" s="85"/>
      <c r="G49" s="85"/>
      <c r="H49" s="23"/>
      <c r="I49" s="123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104"/>
    </row>
    <row r="50" spans="1:31" s="133" customFormat="1" ht="15" customHeight="1" x14ac:dyDescent="0.2">
      <c r="A50" s="85"/>
      <c r="B50" s="85"/>
      <c r="C50" s="125"/>
      <c r="D50" s="85"/>
      <c r="E50" s="85"/>
      <c r="F50" s="85"/>
      <c r="G50" s="85"/>
      <c r="H50" s="23"/>
      <c r="I50" s="123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104"/>
    </row>
    <row r="51" spans="1:31" s="133" customFormat="1" ht="15" customHeight="1" x14ac:dyDescent="0.2">
      <c r="A51" s="85"/>
      <c r="B51" s="85"/>
      <c r="C51" s="125"/>
      <c r="D51" s="85"/>
      <c r="E51" s="85"/>
      <c r="F51" s="85"/>
      <c r="G51" s="85"/>
      <c r="H51" s="23"/>
      <c r="I51" s="123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104"/>
    </row>
    <row r="52" spans="1:31" s="133" customFormat="1" ht="15" customHeight="1" x14ac:dyDescent="0.2">
      <c r="A52" s="85"/>
      <c r="B52" s="85"/>
      <c r="C52" s="125"/>
      <c r="D52" s="85"/>
      <c r="E52" s="85"/>
      <c r="F52" s="85"/>
      <c r="G52" s="85"/>
      <c r="H52" s="23"/>
      <c r="I52" s="123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104"/>
    </row>
    <row r="53" spans="1:31" s="133" customFormat="1" ht="15" customHeight="1" x14ac:dyDescent="0.2">
      <c r="A53" s="85"/>
      <c r="B53" s="85"/>
      <c r="C53" s="125"/>
      <c r="D53" s="85"/>
      <c r="E53" s="85"/>
      <c r="F53" s="85"/>
      <c r="G53" s="85"/>
      <c r="H53" s="23"/>
      <c r="I53" s="123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104"/>
    </row>
    <row r="54" spans="1:31" s="133" customFormat="1" ht="15" customHeight="1" x14ac:dyDescent="0.2">
      <c r="A54" s="85"/>
      <c r="B54" s="85"/>
      <c r="C54" s="125"/>
      <c r="D54" s="85"/>
      <c r="E54" s="85"/>
      <c r="F54" s="85"/>
      <c r="G54" s="85"/>
      <c r="H54" s="23"/>
      <c r="I54" s="123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104"/>
    </row>
    <row r="55" spans="1:31" s="133" customFormat="1" ht="15" customHeight="1" x14ac:dyDescent="0.2">
      <c r="A55" s="85"/>
      <c r="B55" s="85"/>
      <c r="C55" s="125"/>
      <c r="D55" s="85"/>
      <c r="E55" s="85"/>
      <c r="F55" s="85"/>
      <c r="G55" s="85"/>
      <c r="H55" s="23"/>
      <c r="I55" s="123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104"/>
    </row>
    <row r="56" spans="1:31" s="133" customFormat="1" ht="15" customHeight="1" x14ac:dyDescent="0.2">
      <c r="A56" s="85"/>
      <c r="B56" s="85"/>
      <c r="C56" s="125"/>
      <c r="D56" s="85"/>
      <c r="E56" s="85"/>
      <c r="F56" s="85"/>
      <c r="G56" s="85"/>
      <c r="H56" s="23"/>
      <c r="I56" s="123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104"/>
    </row>
    <row r="57" spans="1:31" ht="15" customHeight="1" x14ac:dyDescent="0.2"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1" ht="15" customHeight="1" x14ac:dyDescent="0.2"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1" ht="15" customHeight="1" x14ac:dyDescent="0.2"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1" ht="15" customHeight="1" x14ac:dyDescent="0.2"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:31" ht="15" customHeight="1" x14ac:dyDescent="0.2"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1:31" ht="15" customHeight="1" x14ac:dyDescent="0.2"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1" ht="15" customHeight="1" x14ac:dyDescent="0.2"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1" ht="15" customHeight="1" x14ac:dyDescent="0.2"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21:30" s="66" customFormat="1" ht="15" customHeight="1" x14ac:dyDescent="0.2"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21:30" s="66" customFormat="1" ht="15" customHeight="1" x14ac:dyDescent="0.2"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21:30" s="66" customFormat="1" ht="15" customHeight="1" x14ac:dyDescent="0.2"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21:30" s="66" customFormat="1" ht="15" customHeight="1" x14ac:dyDescent="0.2"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69" spans="21:30" s="66" customFormat="1" ht="15" customHeight="1" x14ac:dyDescent="0.2">
      <c r="U69" s="83"/>
      <c r="V69" s="83"/>
      <c r="W69" s="83"/>
      <c r="X69" s="83"/>
      <c r="Y69" s="83"/>
      <c r="Z69" s="83"/>
      <c r="AA69" s="83"/>
      <c r="AB69" s="83"/>
      <c r="AC69" s="83"/>
      <c r="AD69" s="83"/>
    </row>
    <row r="70" spans="21:30" s="66" customFormat="1" ht="15" customHeight="1" x14ac:dyDescent="0.2">
      <c r="U70" s="83"/>
      <c r="V70" s="83"/>
      <c r="W70" s="83"/>
      <c r="X70" s="83"/>
      <c r="Y70" s="83"/>
      <c r="Z70" s="83"/>
      <c r="AA70" s="83"/>
      <c r="AB70" s="83"/>
      <c r="AC70" s="83"/>
      <c r="AD70" s="83"/>
    </row>
    <row r="71" spans="21:30" s="66" customFormat="1" ht="15" customHeight="1" x14ac:dyDescent="0.2">
      <c r="U71" s="83"/>
      <c r="V71" s="83"/>
      <c r="W71" s="83"/>
      <c r="X71" s="83"/>
      <c r="Y71" s="83"/>
      <c r="Z71" s="83"/>
      <c r="AA71" s="83"/>
      <c r="AB71" s="83"/>
      <c r="AC71" s="83"/>
      <c r="AD71" s="83"/>
    </row>
    <row r="72" spans="21:30" s="66" customFormat="1" ht="15" customHeight="1" x14ac:dyDescent="0.2">
      <c r="U72" s="83"/>
      <c r="V72" s="83"/>
      <c r="W72" s="83"/>
      <c r="X72" s="83"/>
      <c r="Y72" s="83"/>
      <c r="Z72" s="83"/>
      <c r="AA72" s="83"/>
      <c r="AB72" s="83"/>
      <c r="AC72" s="83"/>
      <c r="AD72" s="83"/>
    </row>
    <row r="73" spans="21:30" s="66" customFormat="1" ht="15" customHeight="1" x14ac:dyDescent="0.2">
      <c r="U73" s="83"/>
      <c r="V73" s="83"/>
      <c r="W73" s="83"/>
      <c r="X73" s="83"/>
      <c r="Y73" s="83"/>
      <c r="Z73" s="83"/>
      <c r="AA73" s="83"/>
      <c r="AB73" s="83"/>
      <c r="AC73" s="83"/>
      <c r="AD73" s="83"/>
    </row>
    <row r="74" spans="21:30" s="66" customFormat="1" ht="15" customHeight="1" x14ac:dyDescent="0.2">
      <c r="U74" s="83"/>
      <c r="V74" s="83"/>
      <c r="W74" s="83"/>
      <c r="X74" s="83"/>
      <c r="Y74" s="83"/>
      <c r="Z74" s="83"/>
      <c r="AA74" s="83"/>
      <c r="AB74" s="83"/>
      <c r="AC74" s="83"/>
      <c r="AD74" s="83"/>
    </row>
    <row r="75" spans="21:30" s="66" customFormat="1" ht="15" customHeight="1" x14ac:dyDescent="0.2">
      <c r="U75" s="83"/>
      <c r="V75" s="83"/>
      <c r="W75" s="83"/>
      <c r="X75" s="83"/>
      <c r="Y75" s="83"/>
      <c r="Z75" s="83"/>
      <c r="AA75" s="83"/>
      <c r="AB75" s="83"/>
      <c r="AC75" s="83"/>
      <c r="AD75" s="83"/>
    </row>
    <row r="76" spans="21:30" s="66" customFormat="1" ht="15" customHeight="1" x14ac:dyDescent="0.2"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21:30" s="66" customFormat="1" ht="15" customHeight="1" x14ac:dyDescent="0.2">
      <c r="U77" s="83"/>
      <c r="V77" s="83"/>
      <c r="W77" s="83"/>
      <c r="X77" s="83"/>
      <c r="Y77" s="83"/>
      <c r="Z77" s="83"/>
      <c r="AA77" s="83"/>
      <c r="AB77" s="83"/>
      <c r="AC77" s="83"/>
      <c r="AD77" s="83"/>
    </row>
    <row r="78" spans="21:30" s="66" customFormat="1" ht="15" customHeight="1" x14ac:dyDescent="0.2">
      <c r="U78" s="83"/>
      <c r="V78" s="83"/>
      <c r="W78" s="83"/>
      <c r="X78" s="83"/>
      <c r="Y78" s="83"/>
      <c r="Z78" s="83"/>
      <c r="AA78" s="83"/>
      <c r="AB78" s="83"/>
      <c r="AC78" s="83"/>
      <c r="AD78" s="83"/>
    </row>
    <row r="79" spans="21:30" s="66" customFormat="1" ht="15" customHeight="1" x14ac:dyDescent="0.2">
      <c r="U79" s="83"/>
      <c r="V79" s="83"/>
      <c r="W79" s="83"/>
      <c r="X79" s="83"/>
      <c r="Y79" s="83"/>
      <c r="Z79" s="83"/>
      <c r="AA79" s="83"/>
      <c r="AB79" s="83"/>
      <c r="AC79" s="83"/>
      <c r="AD79" s="83"/>
    </row>
    <row r="80" spans="21:30" s="66" customFormat="1" ht="15" customHeight="1" x14ac:dyDescent="0.2">
      <c r="U80" s="83"/>
      <c r="V80" s="83"/>
      <c r="W80" s="83"/>
      <c r="X80" s="83"/>
      <c r="Y80" s="83"/>
      <c r="Z80" s="83"/>
      <c r="AA80" s="83"/>
      <c r="AB80" s="83"/>
      <c r="AC80" s="83"/>
      <c r="AD80" s="83"/>
    </row>
    <row r="81" spans="21:30" s="66" customFormat="1" ht="15" customHeight="1" x14ac:dyDescent="0.2">
      <c r="U81" s="83"/>
      <c r="V81" s="83"/>
      <c r="W81" s="83"/>
      <c r="X81" s="83"/>
      <c r="Y81" s="83"/>
      <c r="Z81" s="83"/>
      <c r="AA81" s="83"/>
      <c r="AB81" s="83"/>
      <c r="AC81" s="83"/>
      <c r="AD81" s="83"/>
    </row>
    <row r="82" spans="21:30" s="66" customFormat="1" ht="15" customHeight="1" x14ac:dyDescent="0.2">
      <c r="U82" s="83"/>
      <c r="V82" s="83"/>
      <c r="W82" s="83"/>
      <c r="X82" s="83"/>
      <c r="Y82" s="83"/>
      <c r="Z82" s="83"/>
      <c r="AA82" s="83"/>
      <c r="AB82" s="83"/>
      <c r="AC82" s="83"/>
      <c r="AD82" s="83"/>
    </row>
    <row r="83" spans="21:30" s="66" customFormat="1" ht="15" customHeight="1" x14ac:dyDescent="0.2">
      <c r="U83" s="83"/>
      <c r="V83" s="83"/>
      <c r="W83" s="83"/>
      <c r="X83" s="83"/>
      <c r="Y83" s="83"/>
      <c r="Z83" s="83"/>
      <c r="AA83" s="83"/>
      <c r="AB83" s="83"/>
      <c r="AC83" s="83"/>
      <c r="AD83" s="83"/>
    </row>
    <row r="84" spans="21:30" s="66" customFormat="1" ht="15" customHeight="1" x14ac:dyDescent="0.2">
      <c r="U84" s="83"/>
      <c r="V84" s="83"/>
      <c r="W84" s="83"/>
      <c r="X84" s="83"/>
      <c r="Y84" s="83"/>
      <c r="Z84" s="83"/>
      <c r="AA84" s="83"/>
      <c r="AB84" s="83"/>
      <c r="AC84" s="83"/>
      <c r="AD84" s="83"/>
    </row>
    <row r="85" spans="21:30" s="66" customFormat="1" ht="15" customHeight="1" x14ac:dyDescent="0.2">
      <c r="U85" s="83"/>
      <c r="V85" s="83"/>
      <c r="W85" s="83"/>
      <c r="X85" s="83"/>
      <c r="Y85" s="83"/>
      <c r="Z85" s="83"/>
      <c r="AA85" s="83"/>
      <c r="AB85" s="83"/>
      <c r="AC85" s="83"/>
      <c r="AD85" s="83"/>
    </row>
    <row r="86" spans="21:30" s="66" customFormat="1" ht="15" customHeight="1" x14ac:dyDescent="0.2">
      <c r="U86" s="83"/>
      <c r="V86" s="83"/>
      <c r="W86" s="83"/>
      <c r="X86" s="83"/>
      <c r="Y86" s="83"/>
      <c r="Z86" s="83"/>
      <c r="AA86" s="83"/>
      <c r="AB86" s="83"/>
      <c r="AC86" s="83"/>
      <c r="AD86" s="83"/>
    </row>
    <row r="87" spans="21:30" s="66" customFormat="1" ht="15" customHeight="1" x14ac:dyDescent="0.2">
      <c r="U87" s="83"/>
      <c r="V87" s="83"/>
      <c r="W87" s="83"/>
      <c r="X87" s="83"/>
      <c r="Y87" s="83"/>
      <c r="Z87" s="83"/>
      <c r="AA87" s="83"/>
      <c r="AB87" s="83"/>
      <c r="AC87" s="83"/>
      <c r="AD87" s="83"/>
    </row>
    <row r="88" spans="21:30" s="66" customFormat="1" ht="15" customHeight="1" x14ac:dyDescent="0.2">
      <c r="U88" s="83"/>
      <c r="V88" s="83"/>
      <c r="W88" s="83"/>
      <c r="X88" s="83"/>
      <c r="Y88" s="83"/>
      <c r="Z88" s="83"/>
      <c r="AA88" s="83"/>
      <c r="AB88" s="83"/>
      <c r="AC88" s="83"/>
      <c r="AD88" s="83"/>
    </row>
    <row r="89" spans="21:30" s="66" customFormat="1" ht="15" customHeight="1" x14ac:dyDescent="0.2">
      <c r="U89" s="83"/>
      <c r="V89" s="83"/>
      <c r="W89" s="83"/>
      <c r="X89" s="83"/>
      <c r="Y89" s="83"/>
      <c r="Z89" s="83"/>
      <c r="AA89" s="83"/>
      <c r="AB89" s="83"/>
      <c r="AC89" s="83"/>
      <c r="AD89" s="83"/>
    </row>
    <row r="90" spans="21:30" s="66" customFormat="1" ht="15" customHeight="1" x14ac:dyDescent="0.2">
      <c r="U90" s="83"/>
      <c r="V90" s="83"/>
      <c r="W90" s="83"/>
      <c r="X90" s="83"/>
      <c r="Y90" s="83"/>
      <c r="Z90" s="83"/>
      <c r="AA90" s="83"/>
      <c r="AB90" s="83"/>
      <c r="AC90" s="83"/>
      <c r="AD90" s="83"/>
    </row>
    <row r="91" spans="21:30" s="66" customFormat="1" ht="15" customHeight="1" x14ac:dyDescent="0.2">
      <c r="U91" s="83"/>
      <c r="V91" s="83"/>
      <c r="W91" s="83"/>
      <c r="X91" s="83"/>
      <c r="Y91" s="83"/>
      <c r="Z91" s="83"/>
      <c r="AA91" s="83"/>
      <c r="AB91" s="83"/>
      <c r="AC91" s="83"/>
      <c r="AD91" s="83"/>
    </row>
    <row r="92" spans="21:30" s="66" customFormat="1" ht="15" customHeight="1" x14ac:dyDescent="0.2">
      <c r="U92" s="83"/>
      <c r="V92" s="83"/>
      <c r="W92" s="83"/>
      <c r="X92" s="83"/>
      <c r="Y92" s="83"/>
      <c r="Z92" s="83"/>
      <c r="AA92" s="83"/>
      <c r="AB92" s="83"/>
      <c r="AC92" s="83"/>
      <c r="AD92" s="83"/>
    </row>
    <row r="93" spans="21:30" s="66" customFormat="1" ht="15" customHeight="1" x14ac:dyDescent="0.2">
      <c r="U93" s="83"/>
      <c r="V93" s="83"/>
      <c r="W93" s="83"/>
      <c r="X93" s="83"/>
      <c r="Y93" s="83"/>
      <c r="Z93" s="83"/>
      <c r="AA93" s="83"/>
      <c r="AB93" s="83"/>
      <c r="AC93" s="83"/>
      <c r="AD93" s="83"/>
    </row>
    <row r="94" spans="21:30" s="66" customFormat="1" ht="15" customHeight="1" x14ac:dyDescent="0.2">
      <c r="U94" s="83"/>
      <c r="V94" s="83"/>
      <c r="W94" s="83"/>
      <c r="X94" s="83"/>
      <c r="Y94" s="83"/>
      <c r="Z94" s="83"/>
      <c r="AA94" s="83"/>
      <c r="AB94" s="83"/>
      <c r="AC94" s="83"/>
      <c r="AD94" s="83"/>
    </row>
    <row r="95" spans="21:30" s="66" customFormat="1" ht="15" customHeight="1" x14ac:dyDescent="0.2">
      <c r="U95" s="83"/>
      <c r="V95" s="83"/>
      <c r="W95" s="83"/>
      <c r="X95" s="83"/>
      <c r="Y95" s="83"/>
      <c r="Z95" s="83"/>
      <c r="AA95" s="83"/>
      <c r="AB95" s="83"/>
      <c r="AC95" s="83"/>
      <c r="AD95" s="83"/>
    </row>
    <row r="96" spans="21:30" s="66" customFormat="1" ht="15" customHeight="1" x14ac:dyDescent="0.2">
      <c r="U96" s="83"/>
      <c r="V96" s="83"/>
      <c r="W96" s="83"/>
      <c r="X96" s="83"/>
      <c r="Y96" s="83"/>
      <c r="Z96" s="83"/>
      <c r="AA96" s="83"/>
      <c r="AB96" s="83"/>
      <c r="AC96" s="83"/>
      <c r="AD96" s="83"/>
    </row>
    <row r="97" spans="21:30" s="66" customFormat="1" ht="15" customHeight="1" x14ac:dyDescent="0.2">
      <c r="U97" s="83"/>
      <c r="V97" s="83"/>
      <c r="W97" s="83"/>
      <c r="X97" s="83"/>
      <c r="Y97" s="83"/>
      <c r="Z97" s="83"/>
      <c r="AA97" s="83"/>
      <c r="AB97" s="83"/>
      <c r="AC97" s="83"/>
      <c r="AD97" s="83"/>
    </row>
    <row r="98" spans="21:30" s="66" customFormat="1" ht="15" customHeight="1" x14ac:dyDescent="0.2">
      <c r="U98" s="83"/>
      <c r="V98" s="83"/>
      <c r="W98" s="83"/>
      <c r="X98" s="83"/>
      <c r="Y98" s="83"/>
      <c r="Z98" s="83"/>
      <c r="AA98" s="83"/>
      <c r="AB98" s="83"/>
      <c r="AC98" s="83"/>
      <c r="AD98" s="83"/>
    </row>
    <row r="99" spans="21:30" s="66" customFormat="1" ht="15" customHeight="1" x14ac:dyDescent="0.2">
      <c r="U99" s="83"/>
      <c r="V99" s="83"/>
      <c r="W99" s="83"/>
      <c r="X99" s="83"/>
      <c r="Y99" s="83"/>
      <c r="Z99" s="83"/>
      <c r="AA99" s="83"/>
      <c r="AB99" s="83"/>
      <c r="AC99" s="83"/>
      <c r="AD99" s="83"/>
    </row>
    <row r="100" spans="21:30" s="66" customFormat="1" ht="15" customHeight="1" x14ac:dyDescent="0.2"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</row>
    <row r="101" spans="21:30" s="66" customFormat="1" ht="15" customHeight="1" x14ac:dyDescent="0.2"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</row>
    <row r="102" spans="21:30" s="66" customFormat="1" ht="15" customHeight="1" x14ac:dyDescent="0.2"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</row>
    <row r="103" spans="21:30" s="66" customFormat="1" ht="15" customHeight="1" x14ac:dyDescent="0.2"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</row>
    <row r="104" spans="21:30" s="66" customFormat="1" ht="15" customHeight="1" x14ac:dyDescent="0.2"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</row>
    <row r="105" spans="21:30" s="66" customFormat="1" ht="15" customHeight="1" x14ac:dyDescent="0.2"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</row>
    <row r="106" spans="21:30" s="66" customFormat="1" ht="15" customHeight="1" x14ac:dyDescent="0.2"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</row>
    <row r="107" spans="21:30" s="66" customFormat="1" ht="15" customHeight="1" x14ac:dyDescent="0.2"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</row>
    <row r="108" spans="21:30" s="66" customFormat="1" ht="15" customHeight="1" x14ac:dyDescent="0.2"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</row>
    <row r="109" spans="21:30" s="66" customFormat="1" ht="15" customHeight="1" x14ac:dyDescent="0.2"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</row>
    <row r="110" spans="21:30" s="66" customFormat="1" ht="15" customHeight="1" x14ac:dyDescent="0.2"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</row>
    <row r="111" spans="21:30" s="66" customFormat="1" ht="15" customHeight="1" x14ac:dyDescent="0.2"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</row>
    <row r="112" spans="21:30" s="66" customFormat="1" ht="15" customHeight="1" x14ac:dyDescent="0.2"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</row>
    <row r="113" spans="21:30" s="66" customFormat="1" ht="15" customHeight="1" x14ac:dyDescent="0.2"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</row>
    <row r="114" spans="21:30" s="66" customFormat="1" ht="15" customHeight="1" x14ac:dyDescent="0.2"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</row>
    <row r="115" spans="21:30" s="66" customFormat="1" ht="15" customHeight="1" x14ac:dyDescent="0.2"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</row>
    <row r="116" spans="21:30" s="66" customFormat="1" ht="15" customHeight="1" x14ac:dyDescent="0.2"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</row>
    <row r="117" spans="21:30" s="66" customFormat="1" ht="15" customHeight="1" x14ac:dyDescent="0.2"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</row>
    <row r="118" spans="21:30" s="66" customFormat="1" ht="15" customHeight="1" x14ac:dyDescent="0.2"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</row>
    <row r="119" spans="21:30" s="66" customFormat="1" ht="15" customHeight="1" x14ac:dyDescent="0.2"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</row>
    <row r="120" spans="21:30" s="66" customFormat="1" ht="15" customHeight="1" x14ac:dyDescent="0.2"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</row>
    <row r="121" spans="21:30" s="66" customFormat="1" ht="15" customHeight="1" x14ac:dyDescent="0.2"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</row>
    <row r="122" spans="21:30" s="66" customFormat="1" ht="15" customHeight="1" x14ac:dyDescent="0.2"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</row>
    <row r="123" spans="21:30" s="66" customFormat="1" ht="15" customHeight="1" x14ac:dyDescent="0.2"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</row>
    <row r="124" spans="21:30" s="66" customFormat="1" ht="15" customHeight="1" x14ac:dyDescent="0.2"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</row>
    <row r="125" spans="21:30" s="66" customFormat="1" ht="15" customHeight="1" x14ac:dyDescent="0.2"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</row>
    <row r="126" spans="21:30" s="66" customFormat="1" ht="15" customHeight="1" x14ac:dyDescent="0.2"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</row>
    <row r="127" spans="21:30" s="66" customFormat="1" ht="15" customHeight="1" x14ac:dyDescent="0.2"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</row>
    <row r="128" spans="21:30" s="66" customFormat="1" ht="15" customHeight="1" x14ac:dyDescent="0.2"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</row>
    <row r="129" spans="21:30" s="66" customFormat="1" ht="15" customHeight="1" x14ac:dyDescent="0.2"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</row>
    <row r="130" spans="21:30" s="66" customFormat="1" ht="15" customHeight="1" x14ac:dyDescent="0.2"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</row>
    <row r="131" spans="21:30" s="66" customFormat="1" ht="15" customHeight="1" x14ac:dyDescent="0.2"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</row>
    <row r="132" spans="21:30" s="66" customFormat="1" ht="15" customHeight="1" x14ac:dyDescent="0.2"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</row>
    <row r="133" spans="21:30" s="66" customFormat="1" ht="15" customHeight="1" x14ac:dyDescent="0.2"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</row>
    <row r="134" spans="21:30" s="66" customFormat="1" ht="15" customHeight="1" x14ac:dyDescent="0.2"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</row>
    <row r="135" spans="21:30" s="66" customFormat="1" ht="15" customHeight="1" x14ac:dyDescent="0.2"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</row>
    <row r="136" spans="21:30" s="66" customFormat="1" ht="15" customHeight="1" x14ac:dyDescent="0.2"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</row>
    <row r="137" spans="21:30" s="66" customFormat="1" ht="15" customHeight="1" x14ac:dyDescent="0.2"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</row>
    <row r="138" spans="21:30" s="66" customFormat="1" ht="15" customHeight="1" x14ac:dyDescent="0.2"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</row>
    <row r="139" spans="21:30" s="66" customFormat="1" ht="15" customHeight="1" x14ac:dyDescent="0.2"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</row>
    <row r="140" spans="21:30" s="66" customFormat="1" ht="15" customHeight="1" x14ac:dyDescent="0.2"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</row>
    <row r="141" spans="21:30" s="66" customFormat="1" ht="15" customHeight="1" x14ac:dyDescent="0.2"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</row>
    <row r="142" spans="21:30" s="66" customFormat="1" ht="15" customHeight="1" x14ac:dyDescent="0.2"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</row>
    <row r="143" spans="21:30" s="66" customFormat="1" ht="15" customHeight="1" x14ac:dyDescent="0.2"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</row>
    <row r="144" spans="21:30" s="66" customFormat="1" ht="15" customHeight="1" x14ac:dyDescent="0.2"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</row>
    <row r="145" spans="21:30" s="66" customFormat="1" ht="15" customHeight="1" x14ac:dyDescent="0.2"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</row>
    <row r="146" spans="21:30" s="66" customFormat="1" ht="15" customHeight="1" x14ac:dyDescent="0.2"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</row>
    <row r="147" spans="21:30" s="66" customFormat="1" ht="15" customHeight="1" x14ac:dyDescent="0.2"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</row>
    <row r="148" spans="21:30" s="66" customFormat="1" ht="15" customHeight="1" x14ac:dyDescent="0.2"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</row>
    <row r="149" spans="21:30" s="66" customFormat="1" ht="15" customHeight="1" x14ac:dyDescent="0.2"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</row>
    <row r="150" spans="21:30" s="66" customFormat="1" ht="15" customHeight="1" x14ac:dyDescent="0.2"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</row>
    <row r="151" spans="21:30" s="66" customFormat="1" ht="15" customHeight="1" x14ac:dyDescent="0.2"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</row>
    <row r="152" spans="21:30" s="66" customFormat="1" ht="15" customHeight="1" x14ac:dyDescent="0.2"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</row>
    <row r="153" spans="21:30" s="66" customFormat="1" ht="15" customHeight="1" x14ac:dyDescent="0.2"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</row>
    <row r="154" spans="21:30" s="66" customFormat="1" ht="15" customHeight="1" x14ac:dyDescent="0.2"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</row>
    <row r="155" spans="21:30" s="66" customFormat="1" ht="15" customHeight="1" x14ac:dyDescent="0.2"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</row>
    <row r="156" spans="21:30" s="66" customFormat="1" ht="15" customHeight="1" x14ac:dyDescent="0.2"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</row>
    <row r="157" spans="21:30" s="66" customFormat="1" ht="15" customHeight="1" x14ac:dyDescent="0.2"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</row>
    <row r="158" spans="21:30" s="66" customFormat="1" ht="15" customHeight="1" x14ac:dyDescent="0.2"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</row>
    <row r="159" spans="21:30" s="66" customFormat="1" ht="15" customHeight="1" x14ac:dyDescent="0.2"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</row>
    <row r="160" spans="21:30" s="66" customFormat="1" ht="15" customHeight="1" x14ac:dyDescent="0.2"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</row>
    <row r="161" spans="21:30" s="66" customFormat="1" ht="15" customHeight="1" x14ac:dyDescent="0.2"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</row>
    <row r="162" spans="21:30" s="66" customFormat="1" ht="15" customHeight="1" x14ac:dyDescent="0.2"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</row>
    <row r="163" spans="21:30" s="66" customFormat="1" ht="15" customHeight="1" x14ac:dyDescent="0.2"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</row>
    <row r="164" spans="21:30" s="66" customFormat="1" ht="15" customHeight="1" x14ac:dyDescent="0.2"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</row>
    <row r="165" spans="21:30" s="66" customFormat="1" ht="15" customHeight="1" x14ac:dyDescent="0.2"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</row>
    <row r="166" spans="21:30" s="66" customFormat="1" ht="15" customHeight="1" x14ac:dyDescent="0.2"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</row>
    <row r="167" spans="21:30" s="66" customFormat="1" ht="15" customHeight="1" x14ac:dyDescent="0.2"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</row>
    <row r="168" spans="21:30" s="66" customFormat="1" ht="15" customHeight="1" x14ac:dyDescent="0.2"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</row>
    <row r="169" spans="21:30" s="66" customFormat="1" ht="15" customHeight="1" x14ac:dyDescent="0.2"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</row>
    <row r="170" spans="21:30" s="66" customFormat="1" ht="15" customHeight="1" x14ac:dyDescent="0.2"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</row>
    <row r="171" spans="21:30" s="66" customFormat="1" ht="15" customHeight="1" x14ac:dyDescent="0.2"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</row>
    <row r="172" spans="21:30" s="66" customFormat="1" ht="15" customHeight="1" x14ac:dyDescent="0.2"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</row>
    <row r="173" spans="21:30" s="66" customFormat="1" ht="15" customHeight="1" x14ac:dyDescent="0.2"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</row>
    <row r="174" spans="21:30" s="66" customFormat="1" ht="15" customHeight="1" x14ac:dyDescent="0.2"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</row>
    <row r="175" spans="21:30" s="66" customFormat="1" ht="15" customHeight="1" x14ac:dyDescent="0.2"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</row>
    <row r="176" spans="21:30" s="66" customFormat="1" ht="15" customHeight="1" x14ac:dyDescent="0.2"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</row>
    <row r="177" spans="21:30" s="66" customFormat="1" ht="15" customHeight="1" x14ac:dyDescent="0.2"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</row>
    <row r="178" spans="21:30" s="66" customFormat="1" ht="15" customHeight="1" x14ac:dyDescent="0.2"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</row>
    <row r="179" spans="21:30" s="66" customFormat="1" ht="15" customHeight="1" x14ac:dyDescent="0.2"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</row>
    <row r="180" spans="21:30" s="66" customFormat="1" ht="15" customHeight="1" x14ac:dyDescent="0.2"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</row>
    <row r="181" spans="21:30" s="66" customFormat="1" ht="15" customHeight="1" x14ac:dyDescent="0.2"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</row>
    <row r="182" spans="21:30" s="66" customFormat="1" ht="15" customHeight="1" x14ac:dyDescent="0.2"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</row>
    <row r="183" spans="21:30" s="66" customFormat="1" ht="15" customHeight="1" x14ac:dyDescent="0.2"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</row>
    <row r="184" spans="21:30" s="66" customFormat="1" ht="15" customHeight="1" x14ac:dyDescent="0.2"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</row>
    <row r="185" spans="21:30" s="66" customFormat="1" ht="15" customHeight="1" x14ac:dyDescent="0.2"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</row>
    <row r="186" spans="21:30" s="66" customFormat="1" ht="15" customHeight="1" x14ac:dyDescent="0.2"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</row>
    <row r="187" spans="21:30" s="66" customFormat="1" ht="15" customHeight="1" x14ac:dyDescent="0.2"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</row>
    <row r="188" spans="21:30" s="66" customFormat="1" ht="15" customHeight="1" x14ac:dyDescent="0.2"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</row>
    <row r="189" spans="21:30" s="66" customFormat="1" ht="15" customHeight="1" x14ac:dyDescent="0.2"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</row>
    <row r="190" spans="21:30" s="66" customFormat="1" ht="15" customHeight="1" x14ac:dyDescent="0.2"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</row>
    <row r="191" spans="21:30" s="66" customFormat="1" ht="15" customHeight="1" x14ac:dyDescent="0.2">
      <c r="U191" s="83"/>
      <c r="V191" s="83"/>
      <c r="W191" s="83"/>
      <c r="X191" s="104"/>
      <c r="Y191" s="104"/>
      <c r="Z191" s="104"/>
      <c r="AA191" s="104"/>
      <c r="AB191" s="104"/>
      <c r="AC191" s="104"/>
      <c r="AD191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2020-05-01T23:05:48Z</dcterms:modified>
</cp:coreProperties>
</file>