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V17" i="4"/>
  <c r="O20" i="4"/>
  <c r="N20" i="4"/>
  <c r="M20" i="4"/>
  <c r="L20" i="4"/>
  <c r="K20" i="4"/>
  <c r="AS17" i="4"/>
  <c r="AQ17" i="4"/>
  <c r="AR17" i="4" s="1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I17" i="4"/>
  <c r="I21" i="4" s="1"/>
  <c r="I23" i="4" s="1"/>
  <c r="H17" i="4"/>
  <c r="H21" i="4" s="1"/>
  <c r="G17" i="4"/>
  <c r="G21" i="4" s="1"/>
  <c r="F17" i="4"/>
  <c r="F21" i="4" s="1"/>
  <c r="E17" i="4"/>
  <c r="E21" i="4" s="1"/>
  <c r="E23" i="4" s="1"/>
  <c r="K21" i="4" l="1"/>
  <c r="M21" i="4"/>
  <c r="J21" i="4"/>
  <c r="K22" i="4"/>
  <c r="G23" i="4"/>
  <c r="F22" i="4"/>
  <c r="H22" i="4"/>
  <c r="H23" i="4" s="1"/>
  <c r="M23" i="4" s="1"/>
  <c r="N21" i="4"/>
  <c r="L21" i="4"/>
  <c r="O21" i="4"/>
  <c r="O23" i="4"/>
  <c r="O22" i="4"/>
  <c r="AF17" i="4"/>
  <c r="K23" i="4" l="1"/>
  <c r="J23" i="4" s="1"/>
  <c r="J22" i="4"/>
  <c r="M22" i="4"/>
  <c r="N22" i="4"/>
  <c r="L22" i="4"/>
  <c r="F23" i="4"/>
  <c r="L23" i="4" s="1"/>
  <c r="N23" i="4"/>
  <c r="N23" i="1"/>
  <c r="AI19" i="1"/>
  <c r="AH19" i="1"/>
  <c r="AG19" i="1"/>
  <c r="AF19" i="1"/>
  <c r="AE19" i="1"/>
  <c r="AD19" i="1"/>
  <c r="AA19" i="1"/>
  <c r="I25" i="1" s="1"/>
  <c r="Z19" i="1"/>
  <c r="H25" i="1"/>
  <c r="L25" i="1" s="1"/>
  <c r="Y19" i="1"/>
  <c r="G25" i="1" s="1"/>
  <c r="X19" i="1"/>
  <c r="F25" i="1" s="1"/>
  <c r="W19" i="1"/>
  <c r="E25" i="1" s="1"/>
  <c r="T19" i="1"/>
  <c r="S19" i="1"/>
  <c r="R19" i="1"/>
  <c r="Q19" i="1"/>
  <c r="P19" i="1"/>
  <c r="L19" i="1"/>
  <c r="K19" i="1"/>
  <c r="J19" i="1"/>
  <c r="I19" i="1"/>
  <c r="I23" i="1" s="1"/>
  <c r="I26" i="1" s="1"/>
  <c r="H19" i="1"/>
  <c r="H23" i="1" s="1"/>
  <c r="H26" i="1" s="1"/>
  <c r="G19" i="1"/>
  <c r="G23" i="1" s="1"/>
  <c r="G26" i="1" s="1"/>
  <c r="F19" i="1"/>
  <c r="F23" i="1" s="1"/>
  <c r="E19" i="1"/>
  <c r="E23" i="1" s="1"/>
  <c r="M5" i="1"/>
  <c r="M19" i="1" s="1"/>
  <c r="D20" i="1"/>
  <c r="F26" i="1" l="1"/>
  <c r="K25" i="1"/>
  <c r="M25" i="1"/>
  <c r="M23" i="1"/>
  <c r="K23" i="1"/>
  <c r="L23" i="1"/>
  <c r="E26" i="1"/>
  <c r="K26" i="1" l="1"/>
  <c r="L26" i="1"/>
  <c r="M26" i="1"/>
</calcChain>
</file>

<file path=xl/sharedStrings.xml><?xml version="1.0" encoding="utf-8"?>
<sst xmlns="http://schemas.openxmlformats.org/spreadsheetml/2006/main" count="292" uniqueCount="128">
  <si>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</si>
  <si>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</si>
  <si>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</si>
  <si>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</si>
  <si>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</si>
  <si>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</si>
  <si>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</si>
  <si>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</si>
  <si>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</si>
  <si>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</si>
  <si>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</si>
  <si>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</si>
  <si>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</si>
  <si>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</si>
  <si>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</si>
  <si>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</si>
  <si>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</si>
  <si>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</si>
  <si>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</si>
  <si>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</si>
  <si>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</si>
  <si>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</si>
  <si>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</si>
  <si>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</si>
  <si>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</si>
  <si>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</si>
  <si>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</si>
  <si>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</si>
  <si>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</si>
  <si>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</si>
  <si>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</si>
  <si>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</si>
  <si>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</si>
  <si>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</si>
  <si>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Lähde</t>
  </si>
  <si>
    <t>12.</t>
  </si>
  <si>
    <t>SMJ</t>
  </si>
  <si>
    <t>----</t>
  </si>
  <si>
    <t>1.</t>
  </si>
  <si>
    <t>UPV</t>
  </si>
  <si>
    <t>ykköspesis</t>
  </si>
  <si>
    <t>6.</t>
  </si>
  <si>
    <t>KoU</t>
  </si>
  <si>
    <t>11.09. 2005  KPL - SMJ  2-0  (5-4, 11-4)</t>
  </si>
  <si>
    <t xml:space="preserve">  17 v   0 kk   7 pv</t>
  </si>
  <si>
    <t>13.08. 2008  UPV - PuPe  2-0  (2-0, 4-1)</t>
  </si>
  <si>
    <t>2.  ottelu</t>
  </si>
  <si>
    <t xml:space="preserve">  19 v 11 kk   9 pv</t>
  </si>
  <si>
    <t>7.  ottelu</t>
  </si>
  <si>
    <t>22.05. 2009  KiPa - KoU  2-0  (4-2, 6-2)</t>
  </si>
  <si>
    <t xml:space="preserve">  20 v   8 kk 18 pv</t>
  </si>
  <si>
    <t>AA</t>
  </si>
  <si>
    <t>SMJ  2</t>
  </si>
  <si>
    <t>suomensarja</t>
  </si>
  <si>
    <t>11.</t>
  </si>
  <si>
    <t>KöLa</t>
  </si>
  <si>
    <t>YKV</t>
  </si>
  <si>
    <t>NJ  2</t>
  </si>
  <si>
    <t>2.</t>
  </si>
  <si>
    <t>10.</t>
  </si>
  <si>
    <t>4.</t>
  </si>
  <si>
    <t>Seurat</t>
  </si>
  <si>
    <t>SMJ = Seinäjoen Maila-Jussit  (1932),  kasvattajaseura</t>
  </si>
  <si>
    <t>AA = Alajärven Ankkurit  (1944)</t>
  </si>
  <si>
    <t>UPV = Ulvilan Pesä-Veikot  (1957)</t>
  </si>
  <si>
    <t>KöLa = Köyliön Lallit  (1946)</t>
  </si>
  <si>
    <t>KoU = Koskenkorvan Urheilijat  (1945)</t>
  </si>
  <si>
    <t>NJ = Nurmon Jymy  (1925)</t>
  </si>
  <si>
    <t>YKKÖSPESIS</t>
  </si>
  <si>
    <t>4.9.1988   Seinäjoki</t>
  </si>
  <si>
    <t>YPJ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</si>
  <si>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</si>
  <si>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</si>
  <si>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</si>
  <si>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</si>
  <si>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</si>
  <si>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</si>
  <si>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</si>
  <si>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</si>
  <si>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</si>
  <si>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</si>
  <si>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</si>
  <si>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</si>
  <si>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</si>
  <si>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</si>
  <si>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</si>
  <si>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Länsi</t>
  </si>
  <si>
    <t>Tero Tuomela</t>
  </si>
  <si>
    <t>2136</t>
  </si>
  <si>
    <t>27.06. 2008  Raahe</t>
  </si>
  <si>
    <t xml:space="preserve">  2-1  (0-3, 3-2, 1-1, 3-2)</t>
  </si>
  <si>
    <t>Teppo Peltomäki</t>
  </si>
  <si>
    <t>2147</t>
  </si>
  <si>
    <t>29.06. 2007  Kouvola</t>
  </si>
  <si>
    <t xml:space="preserve">  2-0  (6-5, 4-1)</t>
  </si>
  <si>
    <t>Sami-Petteri Kivimäki</t>
  </si>
  <si>
    <t>2318</t>
  </si>
  <si>
    <t xml:space="preserve"> ITÄ - LÄNSI - KORTTI</t>
  </si>
  <si>
    <t>1/6</t>
  </si>
  <si>
    <t>1/1</t>
  </si>
  <si>
    <t>0/2</t>
  </si>
  <si>
    <t>0/1</t>
  </si>
  <si>
    <t>3/6</t>
  </si>
  <si>
    <t>2/4</t>
  </si>
  <si>
    <t>1/4</t>
  </si>
  <si>
    <t>1/2</t>
  </si>
  <si>
    <t>5/16</t>
  </si>
  <si>
    <t>3/8</t>
  </si>
  <si>
    <t>Lyöty</t>
  </si>
  <si>
    <t>Tuotu</t>
  </si>
  <si>
    <t>hSM</t>
  </si>
  <si>
    <t>Mitalit</t>
  </si>
  <si>
    <t xml:space="preserve"> Arvo-ottelut</t>
  </si>
  <si>
    <t xml:space="preserve">    YPJ = Ylihärmän Pesis-Junkkarit  (1996)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</si>
  <si>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</si>
  <si>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</si>
  <si>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</si>
  <si>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</si>
  <si>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</si>
  <si>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</si>
  <si>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</si>
  <si>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</si>
  <si>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</si>
  <si>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YPJ = Ylihärmän Pesis-Junkkarit  (1996)</t>
  </si>
  <si>
    <t>8.</t>
  </si>
  <si>
    <t>7.</t>
  </si>
  <si>
    <t>3.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</si>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</sst>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4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2" borderId="0" xfId="0" applyFill="1"/>
    <xf numFmtId="1" fontId="3" fillId="2" borderId="14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7" borderId="3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/>
    <xf numFmtId="0" fontId="3" fillId="2" borderId="5" xfId="0" applyFont="1" applyFill="1" applyBorder="1"/>
    <xf numFmtId="165" fontId="3" fillId="9" borderId="1" xfId="1" applyNumberFormat="1" applyFont="1" applyFill="1" applyBorder="1" applyAlignment="1"/>
    <xf numFmtId="1" fontId="3" fillId="2" borderId="0" xfId="0" applyNumberFormat="1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0" customWidth="1"/>
    <col min="3" max="3" width="6.7109375" style="91" customWidth="1"/>
    <col min="4" max="4" width="8.28515625" style="90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29" customWidth="1"/>
    <col min="16" max="20" width="5.7109375" style="91" customWidth="1"/>
    <col min="21" max="21" width="8.7109375" style="91" customWidth="1"/>
    <col min="22" max="22" width="0.7109375" style="29" customWidth="1"/>
    <col min="23" max="27" width="5.7109375" style="91" customWidth="1"/>
    <col min="28" max="28" width="8.7109375" style="91" customWidth="1"/>
    <col min="29" max="29" width="0.7109375" style="29" customWidth="1"/>
    <col min="30" max="35" width="5.7109375" style="91" customWidth="1"/>
    <col min="36" max="36" width="54.2851562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69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5"/>
      <c r="W2" s="22" t="s">
        <v>16</v>
      </c>
      <c r="X2" s="14"/>
      <c r="Y2" s="14"/>
      <c r="Z2" s="14"/>
      <c r="AA2" s="14"/>
      <c r="AB2" s="15"/>
      <c r="AC2" s="85"/>
      <c r="AD2" s="22" t="s">
        <v>112</v>
      </c>
      <c r="AE2" s="14"/>
      <c r="AF2" s="14"/>
      <c r="AG2" s="20"/>
      <c r="AH2" s="14" t="s">
        <v>111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2005</v>
      </c>
      <c r="C4" s="25" t="s">
        <v>58</v>
      </c>
      <c r="D4" s="26" t="s">
        <v>52</v>
      </c>
      <c r="E4" s="25"/>
      <c r="F4" s="27" t="s">
        <v>53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31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0">
        <v>2005</v>
      </c>
      <c r="C5" s="30" t="s">
        <v>35</v>
      </c>
      <c r="D5" s="2" t="s">
        <v>36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f>PRODUCT(F5+G5)</f>
        <v>0</v>
      </c>
      <c r="N5" s="32" t="s">
        <v>37</v>
      </c>
      <c r="O5" s="29"/>
      <c r="P5" s="30"/>
      <c r="Q5" s="30"/>
      <c r="R5" s="30"/>
      <c r="S5" s="30"/>
      <c r="T5" s="30"/>
      <c r="U5" s="30"/>
      <c r="V5" s="29"/>
      <c r="W5" s="31">
        <v>1</v>
      </c>
      <c r="X5" s="31">
        <v>0</v>
      </c>
      <c r="Y5" s="31">
        <v>0</v>
      </c>
      <c r="Z5" s="31">
        <v>0</v>
      </c>
      <c r="AA5" s="31">
        <v>0</v>
      </c>
      <c r="AB5" s="71">
        <v>0</v>
      </c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2006</v>
      </c>
      <c r="C6" s="25" t="s">
        <v>58</v>
      </c>
      <c r="D6" s="26" t="s">
        <v>52</v>
      </c>
      <c r="E6" s="25"/>
      <c r="F6" s="27" t="s">
        <v>53</v>
      </c>
      <c r="G6" s="25"/>
      <c r="H6" s="25"/>
      <c r="I6" s="25"/>
      <c r="J6" s="25"/>
      <c r="K6" s="25"/>
      <c r="L6" s="25"/>
      <c r="M6" s="25"/>
      <c r="N6" s="28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31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3">
        <v>2007</v>
      </c>
      <c r="C7" s="33" t="s">
        <v>54</v>
      </c>
      <c r="D7" s="34" t="s">
        <v>51</v>
      </c>
      <c r="E7" s="35"/>
      <c r="F7" s="35" t="s">
        <v>40</v>
      </c>
      <c r="G7" s="92"/>
      <c r="H7" s="88"/>
      <c r="I7" s="33"/>
      <c r="J7" s="33"/>
      <c r="K7" s="33"/>
      <c r="L7" s="33"/>
      <c r="M7" s="33"/>
      <c r="N7" s="36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31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3">
        <v>2008</v>
      </c>
      <c r="C8" s="33" t="s">
        <v>38</v>
      </c>
      <c r="D8" s="34" t="s">
        <v>39</v>
      </c>
      <c r="E8" s="35"/>
      <c r="F8" s="35" t="s">
        <v>40</v>
      </c>
      <c r="G8" s="92"/>
      <c r="H8" s="88"/>
      <c r="I8" s="34"/>
      <c r="J8" s="34"/>
      <c r="K8" s="34"/>
      <c r="L8" s="34"/>
      <c r="M8" s="33"/>
      <c r="N8" s="33"/>
      <c r="O8" s="29"/>
      <c r="P8" s="30"/>
      <c r="Q8" s="30"/>
      <c r="R8" s="30"/>
      <c r="S8" s="30"/>
      <c r="T8" s="30"/>
      <c r="U8" s="30"/>
      <c r="V8" s="29"/>
      <c r="W8" s="31">
        <v>5</v>
      </c>
      <c r="X8" s="31">
        <v>0</v>
      </c>
      <c r="Y8" s="31">
        <v>0</v>
      </c>
      <c r="Z8" s="31">
        <v>1</v>
      </c>
      <c r="AA8" s="31">
        <v>4</v>
      </c>
      <c r="AB8" s="71">
        <v>0.308</v>
      </c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3">
        <v>2009</v>
      </c>
      <c r="C9" s="33" t="s">
        <v>35</v>
      </c>
      <c r="D9" s="34" t="s">
        <v>55</v>
      </c>
      <c r="E9" s="35"/>
      <c r="F9" s="35" t="s">
        <v>40</v>
      </c>
      <c r="G9" s="92"/>
      <c r="H9" s="88"/>
      <c r="I9" s="34"/>
      <c r="J9" s="34"/>
      <c r="K9" s="34"/>
      <c r="L9" s="34"/>
      <c r="M9" s="33"/>
      <c r="N9" s="33"/>
      <c r="O9" s="29"/>
      <c r="P9" s="30"/>
      <c r="Q9" s="30"/>
      <c r="R9" s="30"/>
      <c r="S9" s="30"/>
      <c r="T9" s="30"/>
      <c r="U9" s="30"/>
      <c r="V9" s="29"/>
      <c r="W9" s="31"/>
      <c r="X9" s="31"/>
      <c r="Y9" s="31"/>
      <c r="Z9" s="31"/>
      <c r="AA9" s="31"/>
      <c r="AB9" s="31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0">
        <v>2009</v>
      </c>
      <c r="C10" s="30" t="s">
        <v>41</v>
      </c>
      <c r="D10" s="2" t="s">
        <v>42</v>
      </c>
      <c r="E10" s="30">
        <v>9</v>
      </c>
      <c r="F10" s="30">
        <v>0</v>
      </c>
      <c r="G10" s="30">
        <v>2</v>
      </c>
      <c r="H10" s="30">
        <v>1</v>
      </c>
      <c r="I10" s="30">
        <v>12</v>
      </c>
      <c r="J10" s="30">
        <v>2</v>
      </c>
      <c r="K10" s="30">
        <v>3</v>
      </c>
      <c r="L10" s="30">
        <v>5</v>
      </c>
      <c r="M10" s="30">
        <v>2</v>
      </c>
      <c r="N10" s="37">
        <v>0.34300000000000003</v>
      </c>
      <c r="O10" s="29"/>
      <c r="P10" s="30"/>
      <c r="Q10" s="30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31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2010</v>
      </c>
      <c r="C11" s="25" t="s">
        <v>59</v>
      </c>
      <c r="D11" s="26" t="s">
        <v>57</v>
      </c>
      <c r="E11" s="27"/>
      <c r="F11" s="27" t="s">
        <v>53</v>
      </c>
      <c r="G11" s="94"/>
      <c r="H11" s="93"/>
      <c r="I11" s="26"/>
      <c r="J11" s="26"/>
      <c r="K11" s="26"/>
      <c r="L11" s="26"/>
      <c r="M11" s="25"/>
      <c r="N11" s="25"/>
      <c r="O11" s="29"/>
      <c r="P11" s="30"/>
      <c r="Q11" s="30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31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3">
        <v>2010</v>
      </c>
      <c r="C12" s="33" t="s">
        <v>35</v>
      </c>
      <c r="D12" s="34" t="s">
        <v>56</v>
      </c>
      <c r="E12" s="35"/>
      <c r="F12" s="35" t="s">
        <v>40</v>
      </c>
      <c r="G12" s="92"/>
      <c r="H12" s="88"/>
      <c r="I12" s="34"/>
      <c r="J12" s="34"/>
      <c r="K12" s="34"/>
      <c r="L12" s="34"/>
      <c r="M12" s="33"/>
      <c r="N12" s="33"/>
      <c r="O12" s="29"/>
      <c r="P12" s="30"/>
      <c r="Q12" s="30"/>
      <c r="R12" s="38"/>
      <c r="S12" s="30"/>
      <c r="T12" s="30"/>
      <c r="U12" s="38"/>
      <c r="V12" s="29"/>
      <c r="W12" s="31"/>
      <c r="X12" s="39"/>
      <c r="Y12" s="39"/>
      <c r="Z12" s="39"/>
      <c r="AA12" s="39"/>
      <c r="AB12" s="39"/>
      <c r="AC12" s="29"/>
      <c r="AD12" s="30"/>
      <c r="AE12" s="30"/>
      <c r="AF12" s="30"/>
      <c r="AG12" s="38"/>
      <c r="AH12" s="40"/>
      <c r="AI12" s="30"/>
      <c r="AJ12" s="9"/>
    </row>
    <row r="13" spans="1:36" s="23" customFormat="1" ht="15" customHeight="1" x14ac:dyDescent="0.25">
      <c r="A13" s="9"/>
      <c r="B13" s="33">
        <v>2011</v>
      </c>
      <c r="C13" s="33" t="s">
        <v>60</v>
      </c>
      <c r="D13" s="34" t="s">
        <v>36</v>
      </c>
      <c r="E13" s="33"/>
      <c r="F13" s="35" t="s">
        <v>40</v>
      </c>
      <c r="G13" s="92"/>
      <c r="H13" s="88"/>
      <c r="I13" s="33"/>
      <c r="J13" s="33"/>
      <c r="K13" s="34"/>
      <c r="L13" s="34"/>
      <c r="M13" s="33"/>
      <c r="N13" s="33"/>
      <c r="O13" s="29"/>
      <c r="P13" s="30"/>
      <c r="Q13" s="30"/>
      <c r="R13" s="38"/>
      <c r="S13" s="30"/>
      <c r="T13" s="30"/>
      <c r="U13" s="38"/>
      <c r="V13" s="29"/>
      <c r="W13" s="31"/>
      <c r="X13" s="39"/>
      <c r="Y13" s="39"/>
      <c r="Z13" s="39"/>
      <c r="AA13" s="39"/>
      <c r="AB13" s="39"/>
      <c r="AC13" s="29"/>
      <c r="AD13" s="30"/>
      <c r="AE13" s="30"/>
      <c r="AF13" s="30"/>
      <c r="AG13" s="38"/>
      <c r="AH13" s="40"/>
      <c r="AI13" s="30"/>
      <c r="AJ13" s="9"/>
    </row>
    <row r="14" spans="1:36" s="23" customFormat="1" ht="15" customHeight="1" x14ac:dyDescent="0.25">
      <c r="A14" s="1"/>
      <c r="B14" s="33">
        <v>2012</v>
      </c>
      <c r="C14" s="33" t="s">
        <v>58</v>
      </c>
      <c r="D14" s="34" t="s">
        <v>36</v>
      </c>
      <c r="E14" s="33"/>
      <c r="F14" s="35" t="s">
        <v>40</v>
      </c>
      <c r="G14" s="92"/>
      <c r="H14" s="88"/>
      <c r="I14" s="33"/>
      <c r="J14" s="33"/>
      <c r="K14" s="33"/>
      <c r="L14" s="33"/>
      <c r="M14" s="33"/>
      <c r="N14" s="41"/>
      <c r="O14" s="29"/>
      <c r="P14" s="30"/>
      <c r="Q14" s="30"/>
      <c r="R14" s="30"/>
      <c r="S14" s="30"/>
      <c r="T14" s="30"/>
      <c r="U14" s="30"/>
      <c r="V14" s="29"/>
      <c r="W14" s="31">
        <v>4</v>
      </c>
      <c r="X14" s="31">
        <v>0</v>
      </c>
      <c r="Y14" s="31">
        <v>2</v>
      </c>
      <c r="Z14" s="31">
        <v>0</v>
      </c>
      <c r="AA14" s="31">
        <v>8</v>
      </c>
      <c r="AB14" s="71">
        <v>0.29599999999999999</v>
      </c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1"/>
      <c r="B15" s="25">
        <v>2013</v>
      </c>
      <c r="C15" s="25" t="s">
        <v>38</v>
      </c>
      <c r="D15" s="26" t="s">
        <v>70</v>
      </c>
      <c r="E15" s="27"/>
      <c r="F15" s="27" t="s">
        <v>53</v>
      </c>
      <c r="G15" s="94"/>
      <c r="H15" s="93"/>
      <c r="I15" s="26"/>
      <c r="J15" s="26"/>
      <c r="K15" s="26"/>
      <c r="L15" s="26"/>
      <c r="M15" s="26"/>
      <c r="N15" s="26"/>
      <c r="O15" s="29"/>
      <c r="P15" s="30"/>
      <c r="Q15" s="30"/>
      <c r="R15" s="38"/>
      <c r="S15" s="30"/>
      <c r="T15" s="30"/>
      <c r="U15" s="38"/>
      <c r="V15" s="29"/>
      <c r="W15" s="31"/>
      <c r="X15" s="39"/>
      <c r="Y15" s="39"/>
      <c r="Z15" s="39"/>
      <c r="AA15" s="39"/>
      <c r="AB15" s="39"/>
      <c r="AC15" s="29"/>
      <c r="AD15" s="30"/>
      <c r="AE15" s="30"/>
      <c r="AF15" s="30"/>
      <c r="AG15" s="38"/>
      <c r="AH15" s="40"/>
      <c r="AI15" s="30"/>
      <c r="AJ15" s="9"/>
    </row>
    <row r="16" spans="1:36" s="23" customFormat="1" ht="15" customHeight="1" x14ac:dyDescent="0.25">
      <c r="A16" s="1"/>
      <c r="B16" s="33">
        <v>2014</v>
      </c>
      <c r="C16" s="33" t="s">
        <v>60</v>
      </c>
      <c r="D16" s="34" t="s">
        <v>39</v>
      </c>
      <c r="E16" s="35"/>
      <c r="F16" s="35" t="s">
        <v>40</v>
      </c>
      <c r="G16" s="92"/>
      <c r="H16" s="88"/>
      <c r="I16" s="34"/>
      <c r="J16" s="34"/>
      <c r="K16" s="33"/>
      <c r="L16" s="33"/>
      <c r="M16" s="33"/>
      <c r="N16" s="41"/>
      <c r="O16" s="29"/>
      <c r="P16" s="30"/>
      <c r="Q16" s="30"/>
      <c r="R16" s="38"/>
      <c r="S16" s="30"/>
      <c r="T16" s="30"/>
      <c r="U16" s="38"/>
      <c r="V16" s="29"/>
      <c r="W16" s="31"/>
      <c r="X16" s="39"/>
      <c r="Y16" s="39"/>
      <c r="Z16" s="39"/>
      <c r="AA16" s="39"/>
      <c r="AB16" s="39"/>
      <c r="AC16" s="29"/>
      <c r="AD16" s="30"/>
      <c r="AE16" s="30"/>
      <c r="AF16" s="30"/>
      <c r="AG16" s="38"/>
      <c r="AH16" s="40"/>
      <c r="AI16" s="30"/>
      <c r="AJ16" s="9"/>
    </row>
    <row r="17" spans="1:37" s="110" customFormat="1" ht="15" customHeight="1" x14ac:dyDescent="0.2">
      <c r="A17" s="121"/>
      <c r="B17" s="33">
        <v>2015</v>
      </c>
      <c r="C17" s="33" t="s">
        <v>41</v>
      </c>
      <c r="D17" s="34" t="s">
        <v>39</v>
      </c>
      <c r="E17" s="33"/>
      <c r="F17" s="35" t="s">
        <v>40</v>
      </c>
      <c r="G17" s="92"/>
      <c r="H17" s="88"/>
      <c r="I17" s="33"/>
      <c r="J17" s="33"/>
      <c r="K17" s="33"/>
      <c r="L17" s="33"/>
      <c r="M17" s="33"/>
      <c r="N17" s="33"/>
      <c r="O17" s="122"/>
      <c r="P17" s="30"/>
      <c r="Q17" s="30"/>
      <c r="R17" s="38"/>
      <c r="S17" s="30"/>
      <c r="T17" s="30"/>
      <c r="U17" s="30"/>
      <c r="V17" s="146"/>
      <c r="W17" s="31"/>
      <c r="X17" s="31"/>
      <c r="Y17" s="31"/>
      <c r="Z17" s="31"/>
      <c r="AA17" s="31"/>
      <c r="AB17" s="31"/>
      <c r="AC17" s="146"/>
      <c r="AD17" s="30"/>
      <c r="AE17" s="87"/>
      <c r="AF17" s="89"/>
      <c r="AG17" s="38"/>
      <c r="AH17" s="40"/>
      <c r="AI17" s="30"/>
      <c r="AJ17" s="123"/>
    </row>
    <row r="18" spans="1:37" s="110" customFormat="1" ht="15" customHeight="1" x14ac:dyDescent="0.2">
      <c r="A18" s="121"/>
      <c r="B18" s="33">
        <v>2016</v>
      </c>
      <c r="C18" s="33" t="s">
        <v>41</v>
      </c>
      <c r="D18" s="34" t="s">
        <v>39</v>
      </c>
      <c r="E18" s="33"/>
      <c r="F18" s="35" t="s">
        <v>40</v>
      </c>
      <c r="G18" s="92"/>
      <c r="H18" s="88"/>
      <c r="I18" s="33"/>
      <c r="J18" s="33"/>
      <c r="K18" s="33"/>
      <c r="L18" s="33"/>
      <c r="M18" s="33"/>
      <c r="N18" s="33"/>
      <c r="O18" s="122"/>
      <c r="P18" s="30"/>
      <c r="Q18" s="30"/>
      <c r="R18" s="38"/>
      <c r="S18" s="30"/>
      <c r="T18" s="30"/>
      <c r="U18" s="30"/>
      <c r="V18" s="146"/>
      <c r="W18" s="31"/>
      <c r="X18" s="31"/>
      <c r="Y18" s="31"/>
      <c r="Z18" s="31"/>
      <c r="AA18" s="31"/>
      <c r="AB18" s="31"/>
      <c r="AC18" s="146"/>
      <c r="AD18" s="30"/>
      <c r="AE18" s="87"/>
      <c r="AF18" s="89"/>
      <c r="AG18" s="38"/>
      <c r="AH18" s="40"/>
      <c r="AI18" s="30"/>
      <c r="AJ18" s="123"/>
    </row>
    <row r="19" spans="1:37" ht="15" customHeight="1" x14ac:dyDescent="0.2">
      <c r="A19" s="9"/>
      <c r="B19" s="16" t="s">
        <v>7</v>
      </c>
      <c r="C19" s="17"/>
      <c r="D19" s="15"/>
      <c r="E19" s="18">
        <f t="shared" ref="E19:M19" si="0">SUM(E4:E14)</f>
        <v>9</v>
      </c>
      <c r="F19" s="18">
        <f t="shared" si="0"/>
        <v>0</v>
      </c>
      <c r="G19" s="18">
        <f t="shared" si="0"/>
        <v>2</v>
      </c>
      <c r="H19" s="18">
        <f t="shared" si="0"/>
        <v>1</v>
      </c>
      <c r="I19" s="18">
        <f t="shared" si="0"/>
        <v>12</v>
      </c>
      <c r="J19" s="18">
        <f t="shared" si="0"/>
        <v>2</v>
      </c>
      <c r="K19" s="18">
        <f t="shared" si="0"/>
        <v>3</v>
      </c>
      <c r="L19" s="18">
        <f t="shared" si="0"/>
        <v>5</v>
      </c>
      <c r="M19" s="18">
        <f t="shared" si="0"/>
        <v>2</v>
      </c>
      <c r="N19" s="42">
        <v>0.34300000000000003</v>
      </c>
      <c r="O19" s="24"/>
      <c r="P19" s="18">
        <f t="shared" ref="P19:AI19" si="1">SUM(P4:P14)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42">
        <v>0</v>
      </c>
      <c r="V19" s="24"/>
      <c r="W19" s="18">
        <f t="shared" si="1"/>
        <v>10</v>
      </c>
      <c r="X19" s="18">
        <f t="shared" si="1"/>
        <v>0</v>
      </c>
      <c r="Y19" s="18">
        <f t="shared" si="1"/>
        <v>2</v>
      </c>
      <c r="Z19" s="18">
        <f t="shared" si="1"/>
        <v>1</v>
      </c>
      <c r="AA19" s="18">
        <f t="shared" si="1"/>
        <v>12</v>
      </c>
      <c r="AB19" s="42">
        <v>0.26700000000000002</v>
      </c>
      <c r="AC19" s="24"/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9"/>
    </row>
    <row r="20" spans="1:37" s="23" customFormat="1" ht="15" customHeight="1" x14ac:dyDescent="0.2">
      <c r="A20" s="9"/>
      <c r="B20" s="2" t="s">
        <v>2</v>
      </c>
      <c r="C20" s="40"/>
      <c r="D20" s="43">
        <f>SUM(F19:H19)+((I19-F19-G19)/3)+(E19/3)+(AD19*25)+(AE19*25)+(AF19*10)+(AG19*25)+(AH19*20)+(AI19*15)</f>
        <v>9.3333333333333339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6"/>
      <c r="AI20" s="44"/>
      <c r="AJ20" s="9"/>
    </row>
    <row r="21" spans="1:37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P21" s="44"/>
      <c r="Q21" s="47"/>
      <c r="R21" s="44"/>
      <c r="S21" s="44"/>
      <c r="T21" s="44"/>
      <c r="U21" s="44"/>
      <c r="W21" s="44"/>
      <c r="X21" s="44"/>
      <c r="Y21" s="44"/>
      <c r="Z21" s="44"/>
      <c r="AA21" s="44"/>
      <c r="AB21" s="44"/>
      <c r="AD21" s="44"/>
      <c r="AE21" s="44"/>
      <c r="AF21" s="44"/>
      <c r="AG21" s="44"/>
      <c r="AH21" s="44"/>
      <c r="AI21" s="44"/>
      <c r="AJ21" s="9"/>
      <c r="AK21" s="44"/>
    </row>
    <row r="22" spans="1:37" ht="15" customHeight="1" x14ac:dyDescent="0.25">
      <c r="A22" s="9"/>
      <c r="B22" s="22" t="s">
        <v>25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4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9" t="s">
        <v>30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12"/>
      <c r="AB22" s="12"/>
      <c r="AC22" s="50"/>
      <c r="AD22" s="12"/>
      <c r="AE22" s="12"/>
      <c r="AF22" s="12"/>
      <c r="AG22" s="12"/>
      <c r="AH22" s="12"/>
      <c r="AI22" s="51"/>
      <c r="AJ22" s="9"/>
      <c r="AK22" s="44"/>
    </row>
    <row r="23" spans="1:37" ht="15" customHeight="1" x14ac:dyDescent="0.2">
      <c r="A23" s="9"/>
      <c r="B23" s="49" t="s">
        <v>13</v>
      </c>
      <c r="C23" s="12"/>
      <c r="D23" s="51"/>
      <c r="E23" s="30">
        <f>PRODUCT(E19)</f>
        <v>9</v>
      </c>
      <c r="F23" s="30">
        <f>PRODUCT(F19)</f>
        <v>0</v>
      </c>
      <c r="G23" s="30">
        <f>PRODUCT(G19)</f>
        <v>2</v>
      </c>
      <c r="H23" s="30">
        <f>PRODUCT(H19)</f>
        <v>1</v>
      </c>
      <c r="I23" s="30">
        <f>PRODUCT(I19)</f>
        <v>12</v>
      </c>
      <c r="J23" s="44"/>
      <c r="K23" s="52">
        <f>PRODUCT((F23+G23)/E23)</f>
        <v>0.22222222222222221</v>
      </c>
      <c r="L23" s="52">
        <f>PRODUCT(H23/E23)</f>
        <v>0.1111111111111111</v>
      </c>
      <c r="M23" s="52">
        <f>PRODUCT(I23/E23)</f>
        <v>1.3333333333333333</v>
      </c>
      <c r="N23" s="53">
        <f>PRODUCT(N19)</f>
        <v>0.34300000000000003</v>
      </c>
      <c r="O23" s="24"/>
      <c r="P23" s="54" t="s">
        <v>9</v>
      </c>
      <c r="Q23" s="55"/>
      <c r="R23" s="56" t="s">
        <v>43</v>
      </c>
      <c r="S23" s="56"/>
      <c r="T23" s="56"/>
      <c r="U23" s="56"/>
      <c r="V23" s="56"/>
      <c r="W23" s="56"/>
      <c r="X23" s="56"/>
      <c r="Y23" s="56"/>
      <c r="Z23" s="57" t="s">
        <v>11</v>
      </c>
      <c r="AA23" s="56"/>
      <c r="AB23" s="125" t="s">
        <v>44</v>
      </c>
      <c r="AC23" s="56"/>
      <c r="AD23" s="56"/>
      <c r="AE23" s="57"/>
      <c r="AF23" s="56"/>
      <c r="AG23" s="57"/>
      <c r="AH23" s="56"/>
      <c r="AI23" s="58"/>
      <c r="AJ23" s="9"/>
      <c r="AK23" s="44"/>
    </row>
    <row r="24" spans="1:37" ht="15" customHeight="1" x14ac:dyDescent="0.2">
      <c r="A24" s="9"/>
      <c r="B24" s="59" t="s">
        <v>15</v>
      </c>
      <c r="C24" s="60"/>
      <c r="D24" s="61"/>
      <c r="E24" s="30"/>
      <c r="F24" s="30"/>
      <c r="G24" s="30"/>
      <c r="H24" s="30"/>
      <c r="I24" s="30"/>
      <c r="J24" s="44"/>
      <c r="K24" s="52"/>
      <c r="L24" s="52"/>
      <c r="M24" s="52"/>
      <c r="N24" s="53"/>
      <c r="O24" s="24"/>
      <c r="P24" s="62" t="s">
        <v>108</v>
      </c>
      <c r="Q24" s="63"/>
      <c r="R24" s="64" t="s">
        <v>49</v>
      </c>
      <c r="S24" s="64"/>
      <c r="T24" s="64"/>
      <c r="U24" s="64"/>
      <c r="V24" s="64"/>
      <c r="W24" s="64"/>
      <c r="X24" s="64"/>
      <c r="Y24" s="64"/>
      <c r="Z24" s="65" t="s">
        <v>48</v>
      </c>
      <c r="AA24" s="64"/>
      <c r="AB24" s="126" t="s">
        <v>50</v>
      </c>
      <c r="AC24" s="64"/>
      <c r="AD24" s="64"/>
      <c r="AE24" s="65"/>
      <c r="AF24" s="64"/>
      <c r="AG24" s="65"/>
      <c r="AH24" s="64"/>
      <c r="AI24" s="66"/>
      <c r="AJ24" s="9"/>
      <c r="AK24" s="44"/>
    </row>
    <row r="25" spans="1:37" ht="15" customHeight="1" x14ac:dyDescent="0.2">
      <c r="A25" s="9"/>
      <c r="B25" s="67" t="s">
        <v>16</v>
      </c>
      <c r="C25" s="68"/>
      <c r="D25" s="69"/>
      <c r="E25" s="31">
        <f>SUM(W19)</f>
        <v>10</v>
      </c>
      <c r="F25" s="31">
        <f>SUM(X19)</f>
        <v>0</v>
      </c>
      <c r="G25" s="31">
        <f>SUM(Y19)</f>
        <v>2</v>
      </c>
      <c r="H25" s="31">
        <f>SUM(Z19)</f>
        <v>1</v>
      </c>
      <c r="I25" s="31">
        <f>SUM(AA19)</f>
        <v>12</v>
      </c>
      <c r="J25" s="44"/>
      <c r="K25" s="70">
        <f>PRODUCT((F25+G25)/E25)</f>
        <v>0.2</v>
      </c>
      <c r="L25" s="70">
        <f>PRODUCT(H25/E25)</f>
        <v>0.1</v>
      </c>
      <c r="M25" s="70">
        <f>PRODUCT(I25/E25)</f>
        <v>1.2</v>
      </c>
      <c r="N25" s="71">
        <v>0.26700000000000002</v>
      </c>
      <c r="O25" s="24">
        <v>45</v>
      </c>
      <c r="P25" s="62" t="s">
        <v>109</v>
      </c>
      <c r="Q25" s="63"/>
      <c r="R25" s="64" t="s">
        <v>45</v>
      </c>
      <c r="S25" s="64"/>
      <c r="T25" s="64"/>
      <c r="U25" s="64"/>
      <c r="V25" s="64"/>
      <c r="W25" s="64"/>
      <c r="X25" s="64"/>
      <c r="Y25" s="64"/>
      <c r="Z25" s="65" t="s">
        <v>46</v>
      </c>
      <c r="AA25" s="64"/>
      <c r="AB25" s="126" t="s">
        <v>47</v>
      </c>
      <c r="AC25" s="64"/>
      <c r="AD25" s="64"/>
      <c r="AE25" s="65"/>
      <c r="AF25" s="64"/>
      <c r="AG25" s="65"/>
      <c r="AH25" s="64"/>
      <c r="AI25" s="66"/>
      <c r="AJ25" s="9"/>
      <c r="AK25" s="44"/>
    </row>
    <row r="26" spans="1:37" ht="15" customHeight="1" x14ac:dyDescent="0.2">
      <c r="A26" s="9"/>
      <c r="B26" s="72" t="s">
        <v>26</v>
      </c>
      <c r="C26" s="73"/>
      <c r="D26" s="74"/>
      <c r="E26" s="18">
        <f>SUM(E23:E25)</f>
        <v>19</v>
      </c>
      <c r="F26" s="18">
        <f>SUM(F23:F25)</f>
        <v>0</v>
      </c>
      <c r="G26" s="18">
        <f>SUM(G23:G25)</f>
        <v>4</v>
      </c>
      <c r="H26" s="18">
        <f>SUM(H23:H25)</f>
        <v>2</v>
      </c>
      <c r="I26" s="18">
        <f>SUM(I23:I25)</f>
        <v>24</v>
      </c>
      <c r="J26" s="44"/>
      <c r="K26" s="75">
        <f>PRODUCT((F26+G26)/E26)</f>
        <v>0.21052631578947367</v>
      </c>
      <c r="L26" s="75">
        <f>PRODUCT(H26/E26)</f>
        <v>0.10526315789473684</v>
      </c>
      <c r="M26" s="75">
        <f>PRODUCT(I26/E26)</f>
        <v>1.263157894736842</v>
      </c>
      <c r="N26" s="42">
        <v>0.3</v>
      </c>
      <c r="O26" s="24"/>
      <c r="P26" s="76" t="s">
        <v>10</v>
      </c>
      <c r="Q26" s="77"/>
      <c r="R26" s="77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147"/>
      <c r="AJ26" s="9"/>
      <c r="AK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80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  <c r="AJ27" s="9"/>
    </row>
    <row r="28" spans="1:37" ht="15" customHeight="1" x14ac:dyDescent="0.2">
      <c r="A28" s="9"/>
      <c r="B28" s="47" t="s">
        <v>61</v>
      </c>
      <c r="C28" s="47"/>
      <c r="D28" s="81" t="s">
        <v>62</v>
      </c>
      <c r="E28" s="47"/>
      <c r="F28" s="47"/>
      <c r="G28" s="47"/>
      <c r="H28" s="47"/>
      <c r="I28" s="47"/>
      <c r="J28" s="44"/>
      <c r="K28" s="47"/>
      <c r="L28" s="47"/>
      <c r="M28" s="47"/>
      <c r="N28" s="47" t="s">
        <v>64</v>
      </c>
      <c r="O28" s="24"/>
      <c r="P28" s="44"/>
      <c r="Q28" s="47"/>
      <c r="R28" s="44"/>
      <c r="S28" s="44"/>
      <c r="T28" s="24"/>
      <c r="U28" s="81" t="s">
        <v>66</v>
      </c>
      <c r="V28" s="44"/>
      <c r="W28" s="44"/>
      <c r="X28" s="44"/>
      <c r="Y28" s="44"/>
      <c r="Z28" s="44"/>
      <c r="AA28" s="24"/>
      <c r="AB28" s="44" t="s">
        <v>113</v>
      </c>
      <c r="AC28" s="44"/>
      <c r="AD28" s="44"/>
      <c r="AE28" s="9"/>
      <c r="AF28" s="44"/>
      <c r="AG28" s="9"/>
      <c r="AH28" s="9"/>
      <c r="AI28" s="44"/>
      <c r="AJ28" s="9"/>
    </row>
    <row r="29" spans="1:37" ht="15" customHeight="1" x14ac:dyDescent="0.2">
      <c r="A29" s="9"/>
      <c r="B29" s="47"/>
      <c r="C29" s="47"/>
      <c r="D29" s="47" t="s">
        <v>63</v>
      </c>
      <c r="E29" s="47"/>
      <c r="F29" s="47"/>
      <c r="G29" s="47"/>
      <c r="H29" s="47"/>
      <c r="I29" s="47"/>
      <c r="J29" s="44"/>
      <c r="K29" s="47"/>
      <c r="L29" s="47"/>
      <c r="M29" s="47"/>
      <c r="N29" s="47" t="s">
        <v>65</v>
      </c>
      <c r="O29" s="24"/>
      <c r="P29" s="44"/>
      <c r="Q29" s="47"/>
      <c r="R29" s="44"/>
      <c r="S29" s="44"/>
      <c r="T29" s="24"/>
      <c r="U29" s="47" t="s">
        <v>67</v>
      </c>
      <c r="V29" s="44"/>
      <c r="W29" s="44"/>
      <c r="X29" s="44"/>
      <c r="Y29" s="44"/>
      <c r="Z29" s="44"/>
      <c r="AA29" s="24"/>
      <c r="AB29" s="44"/>
      <c r="AC29" s="44"/>
      <c r="AD29" s="44"/>
      <c r="AE29" s="44"/>
      <c r="AF29" s="44"/>
      <c r="AG29" s="44"/>
      <c r="AH29" s="9"/>
      <c r="AI29" s="44"/>
      <c r="AJ29" s="9"/>
    </row>
    <row r="30" spans="1:37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4"/>
      <c r="K30" s="47"/>
      <c r="L30" s="47"/>
      <c r="M30" s="47"/>
      <c r="N30" s="45"/>
      <c r="O30" s="24"/>
      <c r="P30" s="44"/>
      <c r="Q30" s="47"/>
      <c r="R30" s="44"/>
      <c r="S30" s="44"/>
      <c r="T30" s="24"/>
      <c r="U30" s="24"/>
      <c r="V30" s="24"/>
      <c r="W30" s="80"/>
      <c r="X30" s="44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7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24"/>
      <c r="P31" s="44"/>
      <c r="Q31" s="47"/>
      <c r="R31" s="44"/>
      <c r="S31" s="44"/>
      <c r="T31" s="24"/>
      <c r="U31" s="24"/>
      <c r="V31" s="24"/>
      <c r="W31" s="24"/>
      <c r="X31" s="80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  <c r="AJ31" s="9"/>
    </row>
    <row r="32" spans="1:37" ht="15" customHeight="1" x14ac:dyDescent="0.25">
      <c r="A32" s="9"/>
      <c r="B32" s="47"/>
      <c r="C32" s="47"/>
      <c r="D32" s="81"/>
      <c r="E32" s="47"/>
      <c r="F32" s="47"/>
      <c r="G32" s="47"/>
      <c r="H32" s="47"/>
      <c r="I32" s="47"/>
      <c r="J32" s="44"/>
      <c r="K32" s="47"/>
      <c r="L32" s="47"/>
      <c r="M32" s="47"/>
      <c r="N32" s="45"/>
      <c r="O32" s="24"/>
      <c r="P32" s="44"/>
      <c r="Q32" s="47"/>
      <c r="R32" s="44"/>
      <c r="S32" s="44"/>
      <c r="T32" s="24"/>
      <c r="U32" s="24"/>
      <c r="V32" s="24"/>
      <c r="W32" s="24"/>
      <c r="X32" s="80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7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4"/>
      <c r="K33" s="47"/>
      <c r="L33" s="47"/>
      <c r="M33" s="47"/>
      <c r="N33" s="45"/>
      <c r="O33" s="24"/>
      <c r="P33" s="44"/>
      <c r="Q33" s="47"/>
      <c r="R33" s="44"/>
      <c r="S33" s="44"/>
      <c r="T33" s="24"/>
      <c r="U33" s="24"/>
      <c r="V33" s="24"/>
      <c r="W33" s="24"/>
      <c r="X33" s="80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7" ht="15" customHeight="1" x14ac:dyDescent="0.25">
      <c r="A34" s="9"/>
      <c r="B34" s="47"/>
      <c r="C34" s="47"/>
      <c r="D34" s="44"/>
      <c r="E34" s="47"/>
      <c r="F34" s="47"/>
      <c r="G34" s="47"/>
      <c r="H34" s="47"/>
      <c r="I34" s="47"/>
      <c r="J34" s="44"/>
      <c r="K34" s="47"/>
      <c r="L34" s="47"/>
      <c r="M34" s="47"/>
      <c r="N34" s="45"/>
      <c r="O34" s="24"/>
      <c r="P34" s="44"/>
      <c r="Q34" s="47"/>
      <c r="R34" s="44"/>
      <c r="S34" s="44"/>
      <c r="T34" s="24"/>
      <c r="U34" s="24"/>
      <c r="V34" s="24"/>
      <c r="W34" s="24"/>
      <c r="X34" s="80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  <c r="AJ34" s="80"/>
      <c r="AK34" s="80"/>
    </row>
    <row r="35" spans="1:37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24"/>
      <c r="P35" s="44"/>
      <c r="Q35" s="47"/>
      <c r="R35" s="44"/>
      <c r="S35" s="44"/>
      <c r="T35" s="24"/>
      <c r="U35" s="24"/>
      <c r="V35" s="24"/>
      <c r="W35" s="24"/>
      <c r="X35" s="80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  <c r="AJ35" s="80"/>
      <c r="AK35" s="80"/>
    </row>
    <row r="36" spans="1:37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7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7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7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7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7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7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</sheetData>
  <sortState ref="B42:AF43">
    <sortCondition ref="B4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69</v>
      </c>
      <c r="F1" s="148"/>
      <c r="G1" s="98"/>
      <c r="H1" s="98"/>
      <c r="I1" s="149"/>
      <c r="J1" s="3"/>
      <c r="K1" s="150"/>
      <c r="L1" s="149"/>
      <c r="M1" s="149"/>
      <c r="N1" s="149"/>
      <c r="O1" s="149"/>
      <c r="P1" s="149"/>
      <c r="Q1" s="149"/>
      <c r="R1" s="3"/>
      <c r="S1" s="3"/>
      <c r="T1" s="3"/>
      <c r="U1" s="3"/>
      <c r="V1" s="3"/>
      <c r="W1" s="3"/>
      <c r="X1" s="3"/>
      <c r="Y1" s="3"/>
      <c r="Z1" s="3"/>
      <c r="AA1" s="148"/>
      <c r="AB1" s="148"/>
      <c r="AC1" s="98"/>
      <c r="AD1" s="98"/>
      <c r="AE1" s="149"/>
      <c r="AF1" s="3"/>
      <c r="AG1" s="150"/>
      <c r="AH1" s="149"/>
      <c r="AI1" s="149"/>
      <c r="AJ1" s="149"/>
      <c r="AK1" s="149"/>
      <c r="AL1" s="149"/>
      <c r="AM1" s="149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68</v>
      </c>
      <c r="C2" s="83"/>
      <c r="D2" s="84"/>
      <c r="E2" s="13" t="s">
        <v>13</v>
      </c>
      <c r="F2" s="14"/>
      <c r="G2" s="14"/>
      <c r="H2" s="14"/>
      <c r="I2" s="20"/>
      <c r="J2" s="15"/>
      <c r="K2" s="114"/>
      <c r="L2" s="22" t="s">
        <v>114</v>
      </c>
      <c r="M2" s="14"/>
      <c r="N2" s="14"/>
      <c r="O2" s="21"/>
      <c r="P2" s="19"/>
      <c r="Q2" s="22" t="s">
        <v>115</v>
      </c>
      <c r="R2" s="14"/>
      <c r="S2" s="14"/>
      <c r="T2" s="14"/>
      <c r="U2" s="20"/>
      <c r="V2" s="21"/>
      <c r="W2" s="19"/>
      <c r="X2" s="151" t="s">
        <v>116</v>
      </c>
      <c r="Y2" s="152"/>
      <c r="Z2" s="153"/>
      <c r="AA2" s="13" t="s">
        <v>13</v>
      </c>
      <c r="AB2" s="14"/>
      <c r="AC2" s="14"/>
      <c r="AD2" s="14"/>
      <c r="AE2" s="20"/>
      <c r="AF2" s="15"/>
      <c r="AG2" s="114"/>
      <c r="AH2" s="22" t="s">
        <v>117</v>
      </c>
      <c r="AI2" s="14"/>
      <c r="AJ2" s="14"/>
      <c r="AK2" s="21"/>
      <c r="AL2" s="19"/>
      <c r="AM2" s="22" t="s">
        <v>115</v>
      </c>
      <c r="AN2" s="14"/>
      <c r="AO2" s="14"/>
      <c r="AP2" s="14"/>
      <c r="AQ2" s="20"/>
      <c r="AR2" s="21"/>
      <c r="AS2" s="15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4"/>
      <c r="L3" s="18" t="s">
        <v>5</v>
      </c>
      <c r="M3" s="18" t="s">
        <v>6</v>
      </c>
      <c r="N3" s="18" t="s">
        <v>118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4"/>
      <c r="AH3" s="18" t="s">
        <v>5</v>
      </c>
      <c r="AI3" s="18" t="s">
        <v>6</v>
      </c>
      <c r="AJ3" s="18" t="s">
        <v>118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40"/>
      <c r="D4" s="2"/>
      <c r="E4" s="30"/>
      <c r="F4" s="30"/>
      <c r="G4" s="30"/>
      <c r="H4" s="38"/>
      <c r="I4" s="30"/>
      <c r="J4" s="37"/>
      <c r="K4" s="29"/>
      <c r="L4" s="129"/>
      <c r="M4" s="18"/>
      <c r="N4" s="18"/>
      <c r="O4" s="18"/>
      <c r="P4" s="24"/>
      <c r="Q4" s="30"/>
      <c r="R4" s="30"/>
      <c r="S4" s="38"/>
      <c r="T4" s="30"/>
      <c r="U4" s="30"/>
      <c r="V4" s="155"/>
      <c r="W4" s="29"/>
      <c r="X4" s="30">
        <v>2005</v>
      </c>
      <c r="Y4" s="30" t="s">
        <v>58</v>
      </c>
      <c r="Z4" s="2" t="s">
        <v>52</v>
      </c>
      <c r="AA4" s="30">
        <v>4</v>
      </c>
      <c r="AB4" s="30">
        <v>0</v>
      </c>
      <c r="AC4" s="30">
        <v>4</v>
      </c>
      <c r="AD4" s="30">
        <v>2</v>
      </c>
      <c r="AE4" s="30">
        <v>9</v>
      </c>
      <c r="AF4" s="53">
        <v>0.45</v>
      </c>
      <c r="AG4" s="176">
        <v>20</v>
      </c>
      <c r="AH4" s="18"/>
      <c r="AI4" s="18"/>
      <c r="AJ4" s="18"/>
      <c r="AK4" s="18"/>
      <c r="AL4" s="24"/>
      <c r="AM4" s="30">
        <v>2</v>
      </c>
      <c r="AN4" s="30">
        <v>0</v>
      </c>
      <c r="AO4" s="30">
        <v>0</v>
      </c>
      <c r="AP4" s="30">
        <v>0</v>
      </c>
      <c r="AQ4" s="30">
        <v>4</v>
      </c>
      <c r="AR4" s="156">
        <v>0.44440000000000002</v>
      </c>
      <c r="AS4" s="121">
        <v>9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40"/>
      <c r="D5" s="2"/>
      <c r="E5" s="30"/>
      <c r="F5" s="30"/>
      <c r="G5" s="30"/>
      <c r="H5" s="38"/>
      <c r="I5" s="30"/>
      <c r="J5" s="37"/>
      <c r="K5" s="29"/>
      <c r="L5" s="129"/>
      <c r="M5" s="18"/>
      <c r="N5" s="18"/>
      <c r="O5" s="18"/>
      <c r="P5" s="24"/>
      <c r="Q5" s="30"/>
      <c r="R5" s="30"/>
      <c r="S5" s="38"/>
      <c r="T5" s="30"/>
      <c r="U5" s="30"/>
      <c r="V5" s="155"/>
      <c r="W5" s="29"/>
      <c r="X5" s="30">
        <v>2006</v>
      </c>
      <c r="Y5" s="30" t="s">
        <v>58</v>
      </c>
      <c r="Z5" s="2" t="s">
        <v>52</v>
      </c>
      <c r="AA5" s="30">
        <v>6</v>
      </c>
      <c r="AB5" s="30">
        <v>0</v>
      </c>
      <c r="AC5" s="30">
        <v>5</v>
      </c>
      <c r="AD5" s="30">
        <v>4</v>
      </c>
      <c r="AE5" s="30">
        <v>20</v>
      </c>
      <c r="AF5" s="53">
        <v>0.58819999999999995</v>
      </c>
      <c r="AG5" s="176">
        <v>34</v>
      </c>
      <c r="AH5" s="18"/>
      <c r="AI5" s="18"/>
      <c r="AJ5" s="18"/>
      <c r="AK5" s="18"/>
      <c r="AL5" s="24"/>
      <c r="AM5" s="30">
        <v>5</v>
      </c>
      <c r="AN5" s="30">
        <v>0</v>
      </c>
      <c r="AO5" s="30">
        <v>5</v>
      </c>
      <c r="AP5" s="30">
        <v>0</v>
      </c>
      <c r="AQ5" s="30">
        <v>16</v>
      </c>
      <c r="AR5" s="156">
        <v>0.59250000000000003</v>
      </c>
      <c r="AS5" s="121">
        <v>27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2007</v>
      </c>
      <c r="C6" s="40" t="s">
        <v>54</v>
      </c>
      <c r="D6" s="2" t="s">
        <v>51</v>
      </c>
      <c r="E6" s="30">
        <v>20</v>
      </c>
      <c r="F6" s="30">
        <v>2</v>
      </c>
      <c r="G6" s="30">
        <v>16</v>
      </c>
      <c r="H6" s="38">
        <v>12</v>
      </c>
      <c r="I6" s="30">
        <v>73</v>
      </c>
      <c r="J6" s="37">
        <v>0.55300000000000005</v>
      </c>
      <c r="K6" s="29">
        <v>132</v>
      </c>
      <c r="L6" s="129"/>
      <c r="M6" s="18"/>
      <c r="N6" s="18"/>
      <c r="O6" s="18"/>
      <c r="P6" s="24"/>
      <c r="Q6" s="30"/>
      <c r="R6" s="30"/>
      <c r="S6" s="38"/>
      <c r="T6" s="30"/>
      <c r="U6" s="30"/>
      <c r="V6" s="155"/>
      <c r="W6" s="29"/>
      <c r="X6" s="30"/>
      <c r="Y6" s="30"/>
      <c r="Z6" s="2"/>
      <c r="AA6" s="30"/>
      <c r="AB6" s="30"/>
      <c r="AC6" s="30"/>
      <c r="AD6" s="30"/>
      <c r="AE6" s="30"/>
      <c r="AF6" s="53"/>
      <c r="AG6" s="176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56"/>
      <c r="AS6" s="12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2008</v>
      </c>
      <c r="C7" s="40" t="s">
        <v>38</v>
      </c>
      <c r="D7" s="2" t="s">
        <v>39</v>
      </c>
      <c r="E7" s="30">
        <v>20</v>
      </c>
      <c r="F7" s="30">
        <v>2</v>
      </c>
      <c r="G7" s="30">
        <v>9</v>
      </c>
      <c r="H7" s="38">
        <v>8</v>
      </c>
      <c r="I7" s="30">
        <v>49</v>
      </c>
      <c r="J7" s="37">
        <v>0.46700000000000003</v>
      </c>
      <c r="K7" s="29">
        <v>105</v>
      </c>
      <c r="L7" s="129"/>
      <c r="M7" s="18"/>
      <c r="N7" s="18"/>
      <c r="O7" s="18"/>
      <c r="P7" s="24"/>
      <c r="Q7" s="30"/>
      <c r="R7" s="30"/>
      <c r="S7" s="38"/>
      <c r="T7" s="30"/>
      <c r="U7" s="30"/>
      <c r="V7" s="155"/>
      <c r="W7" s="29"/>
      <c r="X7" s="30"/>
      <c r="Y7" s="30"/>
      <c r="Z7" s="2"/>
      <c r="AA7" s="30"/>
      <c r="AB7" s="30"/>
      <c r="AC7" s="30"/>
      <c r="AD7" s="30"/>
      <c r="AE7" s="30"/>
      <c r="AF7" s="53"/>
      <c r="AG7" s="176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56"/>
      <c r="AS7" s="12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2009</v>
      </c>
      <c r="C8" s="40" t="s">
        <v>35</v>
      </c>
      <c r="D8" s="2" t="s">
        <v>55</v>
      </c>
      <c r="E8" s="30">
        <v>7</v>
      </c>
      <c r="F8" s="30">
        <v>0</v>
      </c>
      <c r="G8" s="30">
        <v>10</v>
      </c>
      <c r="H8" s="38">
        <v>1</v>
      </c>
      <c r="I8" s="30">
        <v>26</v>
      </c>
      <c r="J8" s="37">
        <v>0.49099999999999999</v>
      </c>
      <c r="K8" s="29">
        <v>53</v>
      </c>
      <c r="L8" s="129"/>
      <c r="M8" s="18"/>
      <c r="N8" s="18"/>
      <c r="O8" s="18"/>
      <c r="P8" s="24"/>
      <c r="Q8" s="30"/>
      <c r="R8" s="30"/>
      <c r="S8" s="38"/>
      <c r="T8" s="30"/>
      <c r="U8" s="30"/>
      <c r="V8" s="155"/>
      <c r="W8" s="29"/>
      <c r="X8" s="30"/>
      <c r="Y8" s="30"/>
      <c r="Z8" s="2"/>
      <c r="AA8" s="30"/>
      <c r="AB8" s="30"/>
      <c r="AC8" s="30"/>
      <c r="AD8" s="30"/>
      <c r="AE8" s="30"/>
      <c r="AF8" s="53"/>
      <c r="AG8" s="176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56"/>
      <c r="AS8" s="12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2010</v>
      </c>
      <c r="C9" s="40" t="s">
        <v>35</v>
      </c>
      <c r="D9" s="2" t="s">
        <v>56</v>
      </c>
      <c r="E9" s="30">
        <v>16</v>
      </c>
      <c r="F9" s="30">
        <v>0</v>
      </c>
      <c r="G9" s="30">
        <v>9</v>
      </c>
      <c r="H9" s="38">
        <v>3</v>
      </c>
      <c r="I9" s="30">
        <v>67</v>
      </c>
      <c r="J9" s="37">
        <v>0.58799999999999997</v>
      </c>
      <c r="K9" s="29">
        <v>114</v>
      </c>
      <c r="L9" s="129"/>
      <c r="M9" s="18"/>
      <c r="N9" s="18"/>
      <c r="O9" s="18"/>
      <c r="P9" s="24"/>
      <c r="Q9" s="30"/>
      <c r="R9" s="30"/>
      <c r="S9" s="38"/>
      <c r="T9" s="30"/>
      <c r="U9" s="30"/>
      <c r="V9" s="155"/>
      <c r="W9" s="29"/>
      <c r="X9" s="30">
        <v>2010</v>
      </c>
      <c r="Y9" s="30" t="s">
        <v>59</v>
      </c>
      <c r="Z9" s="2" t="s">
        <v>57</v>
      </c>
      <c r="AA9" s="30">
        <v>1</v>
      </c>
      <c r="AB9" s="30">
        <v>0</v>
      </c>
      <c r="AC9" s="30">
        <v>2</v>
      </c>
      <c r="AD9" s="30">
        <v>1</v>
      </c>
      <c r="AE9" s="30">
        <v>4</v>
      </c>
      <c r="AF9" s="53">
        <v>0.57140000000000002</v>
      </c>
      <c r="AG9" s="176">
        <v>7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56"/>
      <c r="AS9" s="12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2011</v>
      </c>
      <c r="C10" s="40" t="s">
        <v>60</v>
      </c>
      <c r="D10" s="2" t="s">
        <v>36</v>
      </c>
      <c r="E10" s="30">
        <v>22</v>
      </c>
      <c r="F10" s="30">
        <v>3</v>
      </c>
      <c r="G10" s="30">
        <v>31</v>
      </c>
      <c r="H10" s="38">
        <v>8</v>
      </c>
      <c r="I10" s="30">
        <v>66</v>
      </c>
      <c r="J10" s="37">
        <v>0.47799999999999998</v>
      </c>
      <c r="K10" s="29">
        <v>138</v>
      </c>
      <c r="L10" s="129"/>
      <c r="M10" s="18"/>
      <c r="N10" s="18"/>
      <c r="O10" s="18"/>
      <c r="P10" s="24"/>
      <c r="Q10" s="30">
        <v>5</v>
      </c>
      <c r="R10" s="30">
        <v>1</v>
      </c>
      <c r="S10" s="38">
        <v>8</v>
      </c>
      <c r="T10" s="30">
        <v>1</v>
      </c>
      <c r="U10" s="30">
        <v>20</v>
      </c>
      <c r="V10" s="155">
        <v>0.47599999999999998</v>
      </c>
      <c r="W10" s="29">
        <v>42</v>
      </c>
      <c r="X10" s="30">
        <v>2011</v>
      </c>
      <c r="Y10" s="30" t="s">
        <v>124</v>
      </c>
      <c r="Z10" s="2" t="s">
        <v>57</v>
      </c>
      <c r="AA10" s="30">
        <v>1</v>
      </c>
      <c r="AB10" s="30">
        <v>0</v>
      </c>
      <c r="AC10" s="30">
        <v>0</v>
      </c>
      <c r="AD10" s="30">
        <v>0</v>
      </c>
      <c r="AE10" s="30">
        <v>3</v>
      </c>
      <c r="AF10" s="53">
        <v>0.6</v>
      </c>
      <c r="AG10" s="176">
        <v>5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56"/>
      <c r="AS10" s="12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>
        <v>2012</v>
      </c>
      <c r="C11" s="40" t="s">
        <v>58</v>
      </c>
      <c r="D11" s="2" t="s">
        <v>36</v>
      </c>
      <c r="E11" s="30">
        <v>17</v>
      </c>
      <c r="F11" s="30">
        <v>0</v>
      </c>
      <c r="G11" s="30">
        <v>26</v>
      </c>
      <c r="H11" s="38">
        <v>5</v>
      </c>
      <c r="I11" s="30">
        <v>52</v>
      </c>
      <c r="J11" s="37">
        <v>0.45600000000000002</v>
      </c>
      <c r="K11" s="29">
        <v>114</v>
      </c>
      <c r="L11" s="129"/>
      <c r="M11" s="18"/>
      <c r="N11" s="18"/>
      <c r="O11" s="18"/>
      <c r="P11" s="24"/>
      <c r="Q11" s="30">
        <v>3</v>
      </c>
      <c r="R11" s="30">
        <v>0</v>
      </c>
      <c r="S11" s="38">
        <v>3</v>
      </c>
      <c r="T11" s="30">
        <v>0</v>
      </c>
      <c r="U11" s="30">
        <v>8</v>
      </c>
      <c r="V11" s="155">
        <v>0.44400000000000001</v>
      </c>
      <c r="W11" s="29">
        <v>18</v>
      </c>
      <c r="X11" s="30">
        <v>2012</v>
      </c>
      <c r="Y11" s="30" t="s">
        <v>125</v>
      </c>
      <c r="Z11" s="2" t="s">
        <v>52</v>
      </c>
      <c r="AA11" s="30">
        <v>3</v>
      </c>
      <c r="AB11" s="30">
        <v>3</v>
      </c>
      <c r="AC11" s="30">
        <v>12</v>
      </c>
      <c r="AD11" s="30">
        <v>4</v>
      </c>
      <c r="AE11" s="30">
        <v>21</v>
      </c>
      <c r="AF11" s="53">
        <v>0.65620000000000001</v>
      </c>
      <c r="AG11" s="176">
        <v>32</v>
      </c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56"/>
      <c r="AS11" s="12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40"/>
      <c r="D12" s="2"/>
      <c r="E12" s="30"/>
      <c r="F12" s="30"/>
      <c r="G12" s="30"/>
      <c r="H12" s="38"/>
      <c r="I12" s="30"/>
      <c r="J12" s="37"/>
      <c r="K12" s="29"/>
      <c r="L12" s="129"/>
      <c r="M12" s="18"/>
      <c r="N12" s="18"/>
      <c r="O12" s="18"/>
      <c r="P12" s="24"/>
      <c r="Q12" s="30"/>
      <c r="R12" s="30"/>
      <c r="S12" s="38"/>
      <c r="T12" s="30"/>
      <c r="U12" s="30"/>
      <c r="V12" s="155"/>
      <c r="W12" s="29"/>
      <c r="X12" s="30">
        <v>2013</v>
      </c>
      <c r="Y12" s="30" t="s">
        <v>38</v>
      </c>
      <c r="Z12" s="2" t="s">
        <v>70</v>
      </c>
      <c r="AA12" s="30">
        <v>18</v>
      </c>
      <c r="AB12" s="30">
        <v>7</v>
      </c>
      <c r="AC12" s="30">
        <v>71</v>
      </c>
      <c r="AD12" s="30">
        <v>23</v>
      </c>
      <c r="AE12" s="30">
        <v>114</v>
      </c>
      <c r="AF12" s="53">
        <v>0.71250000000000002</v>
      </c>
      <c r="AG12" s="176">
        <v>160</v>
      </c>
      <c r="AH12" s="30" t="s">
        <v>58</v>
      </c>
      <c r="AI12" s="18"/>
      <c r="AJ12" s="30" t="s">
        <v>126</v>
      </c>
      <c r="AK12" s="18" t="s">
        <v>127</v>
      </c>
      <c r="AL12" s="24"/>
      <c r="AM12" s="30">
        <v>7</v>
      </c>
      <c r="AN12" s="30">
        <v>1</v>
      </c>
      <c r="AO12" s="30">
        <v>18</v>
      </c>
      <c r="AP12" s="30">
        <v>2</v>
      </c>
      <c r="AQ12" s="30">
        <v>26</v>
      </c>
      <c r="AR12" s="156">
        <v>0.43330000000000002</v>
      </c>
      <c r="AS12" s="121">
        <v>60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>
        <v>2014</v>
      </c>
      <c r="C13" s="40" t="s">
        <v>60</v>
      </c>
      <c r="D13" s="2" t="s">
        <v>39</v>
      </c>
      <c r="E13" s="30">
        <v>19</v>
      </c>
      <c r="F13" s="30">
        <v>0</v>
      </c>
      <c r="G13" s="30">
        <v>33</v>
      </c>
      <c r="H13" s="38">
        <v>0</v>
      </c>
      <c r="I13" s="30">
        <v>57</v>
      </c>
      <c r="J13" s="37">
        <v>0.442</v>
      </c>
      <c r="K13" s="29">
        <v>129</v>
      </c>
      <c r="L13" s="129"/>
      <c r="M13" s="18"/>
      <c r="N13" s="18"/>
      <c r="O13" s="18"/>
      <c r="P13" s="24"/>
      <c r="Q13" s="30">
        <v>3</v>
      </c>
      <c r="R13" s="30">
        <v>0</v>
      </c>
      <c r="S13" s="38">
        <v>2</v>
      </c>
      <c r="T13" s="30">
        <v>0</v>
      </c>
      <c r="U13" s="30">
        <v>7</v>
      </c>
      <c r="V13" s="155">
        <v>0.5</v>
      </c>
      <c r="W13" s="29">
        <v>14</v>
      </c>
      <c r="X13" s="30"/>
      <c r="Y13" s="40"/>
      <c r="Z13" s="2"/>
      <c r="AA13" s="30"/>
      <c r="AB13" s="30"/>
      <c r="AC13" s="30"/>
      <c r="AD13" s="38"/>
      <c r="AE13" s="30"/>
      <c r="AF13" s="37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56"/>
      <c r="AS13" s="12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2015</v>
      </c>
      <c r="C14" s="40" t="s">
        <v>41</v>
      </c>
      <c r="D14" s="2" t="s">
        <v>39</v>
      </c>
      <c r="E14" s="30">
        <v>23</v>
      </c>
      <c r="F14" s="30">
        <v>1</v>
      </c>
      <c r="G14" s="30">
        <v>22</v>
      </c>
      <c r="H14" s="38">
        <v>1</v>
      </c>
      <c r="I14" s="30">
        <v>41</v>
      </c>
      <c r="J14" s="37">
        <v>0.41</v>
      </c>
      <c r="K14" s="29">
        <v>100</v>
      </c>
      <c r="L14" s="129"/>
      <c r="M14" s="18"/>
      <c r="N14" s="18"/>
      <c r="O14" s="18"/>
      <c r="P14" s="24"/>
      <c r="Q14" s="30"/>
      <c r="R14" s="30"/>
      <c r="S14" s="38"/>
      <c r="T14" s="30"/>
      <c r="U14" s="30"/>
      <c r="V14" s="155"/>
      <c r="W14" s="29"/>
      <c r="X14" s="30"/>
      <c r="Y14" s="40"/>
      <c r="Z14" s="2"/>
      <c r="AA14" s="30"/>
      <c r="AB14" s="30"/>
      <c r="AC14" s="30"/>
      <c r="AD14" s="38"/>
      <c r="AE14" s="30"/>
      <c r="AF14" s="37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56"/>
      <c r="AS14" s="12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>
        <v>2016</v>
      </c>
      <c r="C15" s="40" t="s">
        <v>41</v>
      </c>
      <c r="D15" s="2" t="s">
        <v>39</v>
      </c>
      <c r="E15" s="30">
        <v>20</v>
      </c>
      <c r="F15" s="30">
        <v>1</v>
      </c>
      <c r="G15" s="30">
        <v>26</v>
      </c>
      <c r="H15" s="38">
        <v>4</v>
      </c>
      <c r="I15" s="30">
        <v>46</v>
      </c>
      <c r="J15" s="37">
        <v>0.46899999999999997</v>
      </c>
      <c r="K15" s="29">
        <v>98</v>
      </c>
      <c r="L15" s="129"/>
      <c r="M15" s="18"/>
      <c r="N15" s="18"/>
      <c r="O15" s="18"/>
      <c r="P15" s="24"/>
      <c r="Q15" s="30"/>
      <c r="R15" s="30"/>
      <c r="S15" s="38"/>
      <c r="T15" s="30"/>
      <c r="U15" s="30"/>
      <c r="V15" s="155"/>
      <c r="W15" s="29"/>
      <c r="X15" s="30"/>
      <c r="Y15" s="40"/>
      <c r="Z15" s="2"/>
      <c r="AA15" s="30"/>
      <c r="AB15" s="30"/>
      <c r="AC15" s="30"/>
      <c r="AD15" s="38"/>
      <c r="AE15" s="30"/>
      <c r="AF15" s="37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56"/>
      <c r="AS15" s="121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>
        <v>2017</v>
      </c>
      <c r="C16" s="40" t="s">
        <v>59</v>
      </c>
      <c r="D16" s="2" t="s">
        <v>39</v>
      </c>
      <c r="E16" s="30">
        <v>1</v>
      </c>
      <c r="F16" s="30">
        <v>0</v>
      </c>
      <c r="G16" s="30">
        <v>0</v>
      </c>
      <c r="H16" s="38">
        <v>0</v>
      </c>
      <c r="I16" s="30">
        <v>3</v>
      </c>
      <c r="J16" s="37">
        <v>0.75</v>
      </c>
      <c r="K16" s="29">
        <v>4</v>
      </c>
      <c r="L16" s="129"/>
      <c r="M16" s="18"/>
      <c r="N16" s="18"/>
      <c r="O16" s="18"/>
      <c r="P16" s="24"/>
      <c r="Q16" s="30"/>
      <c r="R16" s="30"/>
      <c r="S16" s="38"/>
      <c r="T16" s="30"/>
      <c r="U16" s="30"/>
      <c r="V16" s="155"/>
      <c r="W16" s="29"/>
      <c r="X16" s="30"/>
      <c r="Y16" s="40"/>
      <c r="Z16" s="2"/>
      <c r="AA16" s="30"/>
      <c r="AB16" s="30"/>
      <c r="AC16" s="30"/>
      <c r="AD16" s="38"/>
      <c r="AE16" s="30"/>
      <c r="AF16" s="37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56"/>
      <c r="AS16" s="121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157" t="s">
        <v>119</v>
      </c>
      <c r="C17" s="158"/>
      <c r="D17" s="159"/>
      <c r="E17" s="160">
        <f>SUM(E4:E16)</f>
        <v>165</v>
      </c>
      <c r="F17" s="160">
        <f>SUM(F4:F16)</f>
        <v>9</v>
      </c>
      <c r="G17" s="160">
        <f>SUM(G4:G16)</f>
        <v>182</v>
      </c>
      <c r="H17" s="160">
        <f>SUM(H4:H16)</f>
        <v>42</v>
      </c>
      <c r="I17" s="160">
        <f>SUM(I4:I16)</f>
        <v>480</v>
      </c>
      <c r="J17" s="161">
        <f>PRODUCT(I17/K17)</f>
        <v>0.48632218844984804</v>
      </c>
      <c r="K17" s="114">
        <f>SUM(K4:K16)</f>
        <v>987</v>
      </c>
      <c r="L17" s="22"/>
      <c r="M17" s="20"/>
      <c r="N17" s="162"/>
      <c r="O17" s="163"/>
      <c r="P17" s="24"/>
      <c r="Q17" s="160">
        <f>SUM(Q4:Q16)</f>
        <v>11</v>
      </c>
      <c r="R17" s="160">
        <f>SUM(R4:R16)</f>
        <v>1</v>
      </c>
      <c r="S17" s="160">
        <f>SUM(S4:S16)</f>
        <v>13</v>
      </c>
      <c r="T17" s="160">
        <f>SUM(T4:T16)</f>
        <v>1</v>
      </c>
      <c r="U17" s="160">
        <f>SUM(U4:U16)</f>
        <v>35</v>
      </c>
      <c r="V17" s="161">
        <f>PRODUCT(U17/W17)</f>
        <v>0.47297297297297297</v>
      </c>
      <c r="W17" s="114">
        <f>SUM(W4:W16)</f>
        <v>74</v>
      </c>
      <c r="X17" s="16" t="s">
        <v>119</v>
      </c>
      <c r="Y17" s="17"/>
      <c r="Z17" s="15"/>
      <c r="AA17" s="160">
        <f>SUM(AA4:AA16)</f>
        <v>33</v>
      </c>
      <c r="AB17" s="160">
        <f>SUM(AB4:AB16)</f>
        <v>10</v>
      </c>
      <c r="AC17" s="160">
        <f>SUM(AC4:AC16)</f>
        <v>94</v>
      </c>
      <c r="AD17" s="160">
        <f>SUM(AD4:AD16)</f>
        <v>34</v>
      </c>
      <c r="AE17" s="160">
        <f>SUM(AE4:AE16)</f>
        <v>171</v>
      </c>
      <c r="AF17" s="161">
        <f>PRODUCT(AE17/AG17)</f>
        <v>0.66279069767441856</v>
      </c>
      <c r="AG17" s="114">
        <f>SUM(AG4:AG16)</f>
        <v>258</v>
      </c>
      <c r="AH17" s="22"/>
      <c r="AI17" s="20"/>
      <c r="AJ17" s="162"/>
      <c r="AK17" s="163"/>
      <c r="AL17" s="24"/>
      <c r="AM17" s="160">
        <f>SUM(AM4:AM16)</f>
        <v>14</v>
      </c>
      <c r="AN17" s="160">
        <f>SUM(AN4:AN16)</f>
        <v>1</v>
      </c>
      <c r="AO17" s="160">
        <f>SUM(AO4:AO16)</f>
        <v>23</v>
      </c>
      <c r="AP17" s="160">
        <f>SUM(AP4:AP16)</f>
        <v>2</v>
      </c>
      <c r="AQ17" s="160">
        <f>SUM(AQ4:AQ16)</f>
        <v>46</v>
      </c>
      <c r="AR17" s="161">
        <f>PRODUCT(AQ17/AS17)</f>
        <v>0.47916666666666669</v>
      </c>
      <c r="AS17" s="154">
        <f>SUM(AS4:AS16)</f>
        <v>96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29"/>
      <c r="L18" s="24"/>
      <c r="M18" s="24"/>
      <c r="N18" s="24"/>
      <c r="O18" s="24"/>
      <c r="P18" s="44"/>
      <c r="Q18" s="44"/>
      <c r="R18" s="47"/>
      <c r="S18" s="44"/>
      <c r="T18" s="44"/>
      <c r="U18" s="24"/>
      <c r="V18" s="24"/>
      <c r="W18" s="29"/>
      <c r="X18" s="44"/>
      <c r="Y18" s="44"/>
      <c r="Z18" s="44"/>
      <c r="AA18" s="44"/>
      <c r="AB18" s="44"/>
      <c r="AC18" s="44"/>
      <c r="AD18" s="44"/>
      <c r="AE18" s="44"/>
      <c r="AF18" s="45"/>
      <c r="AG18" s="29"/>
      <c r="AH18" s="24"/>
      <c r="AI18" s="24"/>
      <c r="AJ18" s="24"/>
      <c r="AK18" s="24"/>
      <c r="AL18" s="44"/>
      <c r="AM18" s="44"/>
      <c r="AN18" s="47"/>
      <c r="AO18" s="44"/>
      <c r="AP18" s="44"/>
      <c r="AQ18" s="24"/>
      <c r="AR18" s="24"/>
      <c r="AS18" s="29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64" t="s">
        <v>120</v>
      </c>
      <c r="C19" s="165"/>
      <c r="D19" s="166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121</v>
      </c>
      <c r="O19" s="18" t="s">
        <v>122</v>
      </c>
      <c r="Q19" s="47"/>
      <c r="R19" s="47" t="s">
        <v>61</v>
      </c>
      <c r="S19" s="47"/>
      <c r="T19" s="81" t="s">
        <v>62</v>
      </c>
      <c r="U19" s="24"/>
      <c r="V19" s="29"/>
      <c r="W19" s="29"/>
      <c r="X19" s="86"/>
      <c r="Y19" s="86"/>
      <c r="Z19" s="86"/>
      <c r="AA19" s="86"/>
      <c r="AB19" s="86"/>
      <c r="AC19" s="47"/>
      <c r="AD19" s="47"/>
      <c r="AE19" s="47"/>
      <c r="AF19" s="44"/>
      <c r="AG19" s="44"/>
      <c r="AH19" s="44"/>
      <c r="AI19" s="44"/>
      <c r="AJ19" s="44"/>
      <c r="AK19" s="44"/>
      <c r="AM19" s="29"/>
      <c r="AN19" s="86"/>
      <c r="AO19" s="86"/>
      <c r="AP19" s="86"/>
      <c r="AQ19" s="86"/>
      <c r="AR19" s="86"/>
      <c r="AS19" s="86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9" t="s">
        <v>12</v>
      </c>
      <c r="C20" s="12"/>
      <c r="D20" s="51"/>
      <c r="E20" s="167">
        <v>19</v>
      </c>
      <c r="F20" s="167">
        <v>0</v>
      </c>
      <c r="G20" s="167">
        <v>4</v>
      </c>
      <c r="H20" s="167">
        <v>2</v>
      </c>
      <c r="I20" s="167">
        <v>24</v>
      </c>
      <c r="J20" s="168">
        <v>0.3</v>
      </c>
      <c r="K20" s="44">
        <f>PRODUCT(I20/J20)</f>
        <v>80</v>
      </c>
      <c r="L20" s="169">
        <f>PRODUCT((F20+G20)/E20)</f>
        <v>0.21052631578947367</v>
      </c>
      <c r="M20" s="169">
        <f>PRODUCT(H20/E20)</f>
        <v>0.10526315789473684</v>
      </c>
      <c r="N20" s="169">
        <f>PRODUCT((F20+G20+H20)/E20)</f>
        <v>0.31578947368421051</v>
      </c>
      <c r="O20" s="169">
        <f>PRODUCT(I20/E20)</f>
        <v>1.263157894736842</v>
      </c>
      <c r="Q20" s="47"/>
      <c r="R20" s="47"/>
      <c r="S20" s="47"/>
      <c r="T20" s="47" t="s">
        <v>63</v>
      </c>
      <c r="U20" s="44"/>
      <c r="V20" s="44"/>
      <c r="W20" s="44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7"/>
      <c r="AO20" s="47"/>
      <c r="AP20" s="47"/>
      <c r="AQ20" s="47"/>
      <c r="AR20" s="47"/>
      <c r="AS20" s="4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70" t="s">
        <v>68</v>
      </c>
      <c r="C21" s="171"/>
      <c r="D21" s="172"/>
      <c r="E21" s="167">
        <f>PRODUCT(E17+Q17)</f>
        <v>176</v>
      </c>
      <c r="F21" s="167">
        <f>PRODUCT(F17+R17)</f>
        <v>10</v>
      </c>
      <c r="G21" s="167">
        <f>PRODUCT(G17+S17)</f>
        <v>195</v>
      </c>
      <c r="H21" s="167">
        <f>PRODUCT(H17+T17)</f>
        <v>43</v>
      </c>
      <c r="I21" s="167">
        <f>PRODUCT(I17+U17)</f>
        <v>515</v>
      </c>
      <c r="J21" s="168">
        <f>PRODUCT(I21/K21)</f>
        <v>0.48539114043355325</v>
      </c>
      <c r="K21" s="44">
        <f>PRODUCT(K17+W17)</f>
        <v>1061</v>
      </c>
      <c r="L21" s="169">
        <f>PRODUCT((F21+G21)/E21)</f>
        <v>1.1647727272727273</v>
      </c>
      <c r="M21" s="169">
        <f>PRODUCT(H21/E21)</f>
        <v>0.24431818181818182</v>
      </c>
      <c r="N21" s="169">
        <f>PRODUCT((F21+G21+H21)/E21)</f>
        <v>1.4090909090909092</v>
      </c>
      <c r="O21" s="169">
        <f>PRODUCT(I21/E21)</f>
        <v>2.9261363636363638</v>
      </c>
      <c r="Q21" s="47"/>
      <c r="R21" s="47"/>
      <c r="S21" s="47"/>
      <c r="T21" s="47" t="s">
        <v>64</v>
      </c>
      <c r="U21" s="44"/>
      <c r="V21" s="44"/>
      <c r="W21" s="44"/>
      <c r="X21" s="44"/>
      <c r="Y21" s="44"/>
      <c r="Z21" s="44"/>
      <c r="AA21" s="44"/>
      <c r="AB21" s="44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7" t="s">
        <v>116</v>
      </c>
      <c r="C22" s="94"/>
      <c r="D22" s="93"/>
      <c r="E22" s="167">
        <f>PRODUCT(AA17+AM17)</f>
        <v>47</v>
      </c>
      <c r="F22" s="167">
        <f>PRODUCT(AB17+AN17)</f>
        <v>11</v>
      </c>
      <c r="G22" s="167">
        <f>PRODUCT(AC17+AO17)</f>
        <v>117</v>
      </c>
      <c r="H22" s="167">
        <f>PRODUCT(AD17+AP17)</f>
        <v>36</v>
      </c>
      <c r="I22" s="167">
        <f>PRODUCT(AE17+AQ17)</f>
        <v>217</v>
      </c>
      <c r="J22" s="168">
        <f>PRODUCT(I22/K22)</f>
        <v>0.61299435028248583</v>
      </c>
      <c r="K22" s="24">
        <f>PRODUCT(AG17+AS17)</f>
        <v>354</v>
      </c>
      <c r="L22" s="169">
        <f>PRODUCT((F22+G22)/E22)</f>
        <v>2.7234042553191489</v>
      </c>
      <c r="M22" s="169">
        <f>PRODUCT(H22/E22)</f>
        <v>0.76595744680851063</v>
      </c>
      <c r="N22" s="169">
        <f>PRODUCT((F22+G22+H22)/E22)</f>
        <v>3.4893617021276597</v>
      </c>
      <c r="O22" s="169">
        <f>PRODUCT(I22/E22)</f>
        <v>4.6170212765957448</v>
      </c>
      <c r="Q22" s="47"/>
      <c r="R22" s="47"/>
      <c r="S22" s="44"/>
      <c r="T22" s="107" t="s">
        <v>65</v>
      </c>
      <c r="U22" s="24"/>
      <c r="V22" s="2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2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73" t="s">
        <v>119</v>
      </c>
      <c r="C23" s="174"/>
      <c r="D23" s="175"/>
      <c r="E23" s="167">
        <f>SUM(E20:E22)</f>
        <v>242</v>
      </c>
      <c r="F23" s="167">
        <f t="shared" ref="F23:I23" si="0">SUM(F20:F22)</f>
        <v>21</v>
      </c>
      <c r="G23" s="167">
        <f t="shared" si="0"/>
        <v>316</v>
      </c>
      <c r="H23" s="167">
        <f t="shared" si="0"/>
        <v>81</v>
      </c>
      <c r="I23" s="167">
        <f t="shared" si="0"/>
        <v>756</v>
      </c>
      <c r="J23" s="168">
        <f>PRODUCT(I23/K23)</f>
        <v>0.50568561872909701</v>
      </c>
      <c r="K23" s="44">
        <f>SUM(K20:K22)</f>
        <v>1495</v>
      </c>
      <c r="L23" s="169">
        <f>PRODUCT((F23+G23)/E23)</f>
        <v>1.3925619834710743</v>
      </c>
      <c r="M23" s="169">
        <f>PRODUCT(H23/E23)</f>
        <v>0.33471074380165289</v>
      </c>
      <c r="N23" s="169">
        <f>PRODUCT((F23+G23+H23)/E23)</f>
        <v>1.7272727272727273</v>
      </c>
      <c r="O23" s="169">
        <f>PRODUCT(I23/E23)</f>
        <v>3.1239669421487601</v>
      </c>
      <c r="Q23" s="24"/>
      <c r="R23" s="24"/>
      <c r="S23" s="24"/>
      <c r="T23" s="107" t="s">
        <v>66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24"/>
      <c r="F24" s="24"/>
      <c r="G24" s="24"/>
      <c r="H24" s="24"/>
      <c r="I24" s="24"/>
      <c r="J24" s="44"/>
      <c r="K24" s="44"/>
      <c r="L24" s="24"/>
      <c r="M24" s="24"/>
      <c r="N24" s="24"/>
      <c r="O24" s="24"/>
      <c r="P24" s="44"/>
      <c r="Q24" s="44"/>
      <c r="R24" s="44"/>
      <c r="S24" s="44"/>
      <c r="T24" s="107" t="s">
        <v>67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107" t="s">
        <v>123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24"/>
      <c r="AL188" s="24"/>
    </row>
    <row r="189" spans="1:57" x14ac:dyDescent="0.25"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90" customWidth="1"/>
    <col min="3" max="3" width="23.5703125" style="91" customWidth="1"/>
    <col min="4" max="4" width="10.5703125" style="109" customWidth="1"/>
    <col min="5" max="5" width="8.85546875" style="109" customWidth="1"/>
    <col min="6" max="6" width="0.7109375" style="29" customWidth="1"/>
    <col min="7" max="7" width="5.28515625" style="91" customWidth="1"/>
    <col min="8" max="8" width="5.140625" style="91" customWidth="1"/>
    <col min="9" max="9" width="5.42578125" style="91" customWidth="1"/>
    <col min="10" max="11" width="5.7109375" style="91" customWidth="1"/>
    <col min="12" max="12" width="6.140625" style="91" customWidth="1"/>
    <col min="13" max="16" width="4.85546875" style="91" customWidth="1"/>
    <col min="17" max="21" width="6.7109375" style="134" customWidth="1"/>
    <col min="22" max="22" width="11" style="91" customWidth="1"/>
    <col min="23" max="23" width="23.7109375" style="109" customWidth="1"/>
    <col min="24" max="24" width="9.7109375" style="91" customWidth="1"/>
    <col min="25" max="30" width="9.140625" style="110"/>
  </cols>
  <sheetData>
    <row r="1" spans="1:30" ht="18.75" x14ac:dyDescent="0.3">
      <c r="A1" s="1"/>
      <c r="B1" s="124" t="s">
        <v>97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7"/>
      <c r="R1" s="127"/>
      <c r="S1" s="127"/>
      <c r="T1" s="127"/>
      <c r="U1" s="127"/>
      <c r="V1" s="83"/>
      <c r="W1" s="95"/>
      <c r="X1" s="88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34</v>
      </c>
      <c r="C2" s="5" t="s">
        <v>69</v>
      </c>
      <c r="D2" s="11"/>
      <c r="E2" s="11"/>
      <c r="F2" s="97"/>
      <c r="G2" s="98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98"/>
      <c r="X2" s="38"/>
      <c r="Y2" s="96"/>
      <c r="Z2" s="96"/>
      <c r="AA2" s="96"/>
      <c r="AB2" s="96"/>
      <c r="AC2" s="96"/>
      <c r="AD2" s="96"/>
    </row>
    <row r="3" spans="1:30" x14ac:dyDescent="0.25">
      <c r="A3" s="1"/>
      <c r="B3" s="22" t="s">
        <v>83</v>
      </c>
      <c r="C3" s="22" t="s">
        <v>71</v>
      </c>
      <c r="D3" s="16" t="s">
        <v>72</v>
      </c>
      <c r="E3" s="21" t="s">
        <v>1</v>
      </c>
      <c r="F3" s="24"/>
      <c r="G3" s="18" t="s">
        <v>73</v>
      </c>
      <c r="H3" s="15" t="s">
        <v>74</v>
      </c>
      <c r="I3" s="15" t="s">
        <v>32</v>
      </c>
      <c r="J3" s="17" t="s">
        <v>75</v>
      </c>
      <c r="K3" s="17" t="s">
        <v>76</v>
      </c>
      <c r="L3" s="17" t="s">
        <v>77</v>
      </c>
      <c r="M3" s="18" t="s">
        <v>78</v>
      </c>
      <c r="N3" s="18" t="s">
        <v>31</v>
      </c>
      <c r="O3" s="15" t="s">
        <v>79</v>
      </c>
      <c r="P3" s="18" t="s">
        <v>74</v>
      </c>
      <c r="Q3" s="129" t="s">
        <v>17</v>
      </c>
      <c r="R3" s="129">
        <v>1</v>
      </c>
      <c r="S3" s="129">
        <v>2</v>
      </c>
      <c r="T3" s="129">
        <v>3</v>
      </c>
      <c r="U3" s="129" t="s">
        <v>80</v>
      </c>
      <c r="V3" s="17" t="s">
        <v>22</v>
      </c>
      <c r="W3" s="16" t="s">
        <v>81</v>
      </c>
      <c r="X3" s="16" t="s">
        <v>82</v>
      </c>
      <c r="Y3" s="96"/>
      <c r="Z3" s="96"/>
      <c r="AA3" s="96"/>
      <c r="AB3" s="96"/>
      <c r="AC3" s="96"/>
      <c r="AD3" s="96"/>
    </row>
    <row r="4" spans="1:30" x14ac:dyDescent="0.25">
      <c r="A4" s="1"/>
      <c r="B4" s="111" t="s">
        <v>93</v>
      </c>
      <c r="C4" s="112" t="s">
        <v>94</v>
      </c>
      <c r="D4" s="113" t="s">
        <v>86</v>
      </c>
      <c r="E4" s="145" t="s">
        <v>36</v>
      </c>
      <c r="F4" s="85"/>
      <c r="G4" s="102"/>
      <c r="H4" s="116"/>
      <c r="I4" s="116">
        <v>1</v>
      </c>
      <c r="J4" s="117" t="s">
        <v>79</v>
      </c>
      <c r="K4" s="117">
        <v>8</v>
      </c>
      <c r="L4" s="104"/>
      <c r="M4" s="117">
        <v>1</v>
      </c>
      <c r="N4" s="115"/>
      <c r="O4" s="116"/>
      <c r="P4" s="116">
        <v>1</v>
      </c>
      <c r="Q4" s="130" t="s">
        <v>98</v>
      </c>
      <c r="R4" s="130" t="s">
        <v>99</v>
      </c>
      <c r="S4" s="130" t="s">
        <v>100</v>
      </c>
      <c r="T4" s="130" t="s">
        <v>100</v>
      </c>
      <c r="U4" s="130" t="s">
        <v>101</v>
      </c>
      <c r="V4" s="118">
        <v>0.16700000000000001</v>
      </c>
      <c r="W4" s="112" t="s">
        <v>95</v>
      </c>
      <c r="X4" s="119" t="s">
        <v>96</v>
      </c>
      <c r="Y4" s="96"/>
      <c r="Z4" s="96"/>
      <c r="AA4" s="96"/>
      <c r="AB4" s="96"/>
      <c r="AC4" s="96"/>
      <c r="AD4" s="96"/>
    </row>
    <row r="5" spans="1:30" x14ac:dyDescent="0.25">
      <c r="A5" s="1"/>
      <c r="B5" s="111" t="s">
        <v>89</v>
      </c>
      <c r="C5" s="112" t="s">
        <v>90</v>
      </c>
      <c r="D5" s="113" t="s">
        <v>86</v>
      </c>
      <c r="E5" s="145" t="s">
        <v>36</v>
      </c>
      <c r="F5" s="85"/>
      <c r="G5" s="102"/>
      <c r="H5" s="116"/>
      <c r="I5" s="116">
        <v>1</v>
      </c>
      <c r="J5" s="117" t="s">
        <v>79</v>
      </c>
      <c r="K5" s="117">
        <v>7</v>
      </c>
      <c r="L5" s="104"/>
      <c r="M5" s="117">
        <v>1</v>
      </c>
      <c r="N5" s="115"/>
      <c r="O5" s="116"/>
      <c r="P5" s="116"/>
      <c r="Q5" s="130" t="s">
        <v>102</v>
      </c>
      <c r="R5" s="130"/>
      <c r="S5" s="130" t="s">
        <v>99</v>
      </c>
      <c r="T5" s="130" t="s">
        <v>103</v>
      </c>
      <c r="U5" s="130" t="s">
        <v>101</v>
      </c>
      <c r="V5" s="118">
        <v>0.5</v>
      </c>
      <c r="W5" s="112" t="s">
        <v>91</v>
      </c>
      <c r="X5" s="119" t="s">
        <v>92</v>
      </c>
      <c r="Y5" s="96"/>
      <c r="Z5" s="96"/>
      <c r="AA5" s="96"/>
      <c r="AB5" s="96"/>
      <c r="AC5" s="96"/>
      <c r="AD5" s="96"/>
    </row>
    <row r="6" spans="1:30" x14ac:dyDescent="0.25">
      <c r="A6" s="1"/>
      <c r="B6" s="99" t="s">
        <v>84</v>
      </c>
      <c r="C6" s="100" t="s">
        <v>85</v>
      </c>
      <c r="D6" s="101" t="s">
        <v>86</v>
      </c>
      <c r="E6" s="145" t="s">
        <v>42</v>
      </c>
      <c r="F6" s="85"/>
      <c r="G6" s="102"/>
      <c r="H6" s="103"/>
      <c r="I6" s="102">
        <v>1</v>
      </c>
      <c r="J6" s="104" t="s">
        <v>79</v>
      </c>
      <c r="K6" s="104">
        <v>4</v>
      </c>
      <c r="L6" s="104"/>
      <c r="M6" s="104">
        <v>1</v>
      </c>
      <c r="N6" s="102"/>
      <c r="O6" s="103"/>
      <c r="P6" s="103"/>
      <c r="Q6" s="131" t="s">
        <v>104</v>
      </c>
      <c r="R6" s="131" t="s">
        <v>101</v>
      </c>
      <c r="S6" s="131" t="s">
        <v>101</v>
      </c>
      <c r="T6" s="131" t="s">
        <v>105</v>
      </c>
      <c r="U6" s="131"/>
      <c r="V6" s="105">
        <v>0.25</v>
      </c>
      <c r="W6" s="100" t="s">
        <v>87</v>
      </c>
      <c r="X6" s="106" t="s">
        <v>88</v>
      </c>
      <c r="Y6" s="96"/>
      <c r="Z6" s="96"/>
      <c r="AA6" s="96"/>
      <c r="AB6" s="96"/>
      <c r="AC6" s="96"/>
      <c r="AD6" s="96"/>
    </row>
    <row r="7" spans="1:30" x14ac:dyDescent="0.25">
      <c r="A7" s="9"/>
      <c r="B7" s="22" t="s">
        <v>7</v>
      </c>
      <c r="C7" s="17"/>
      <c r="D7" s="16"/>
      <c r="E7" s="135"/>
      <c r="F7" s="120"/>
      <c r="G7" s="18"/>
      <c r="H7" s="18"/>
      <c r="I7" s="18">
        <v>3</v>
      </c>
      <c r="J7" s="17"/>
      <c r="K7" s="17"/>
      <c r="L7" s="17"/>
      <c r="M7" s="18">
        <v>3</v>
      </c>
      <c r="N7" s="18"/>
      <c r="O7" s="18"/>
      <c r="P7" s="18">
        <v>1</v>
      </c>
      <c r="Q7" s="129" t="s">
        <v>106</v>
      </c>
      <c r="R7" s="129" t="s">
        <v>105</v>
      </c>
      <c r="S7" s="129" t="s">
        <v>104</v>
      </c>
      <c r="T7" s="129" t="s">
        <v>107</v>
      </c>
      <c r="U7" s="129" t="s">
        <v>100</v>
      </c>
      <c r="V7" s="42">
        <v>0.313</v>
      </c>
      <c r="W7" s="136"/>
      <c r="X7" s="129"/>
      <c r="Y7" s="96"/>
      <c r="Z7" s="96"/>
      <c r="AA7" s="96"/>
      <c r="AB7" s="96"/>
      <c r="AC7" s="96"/>
      <c r="AD7" s="96"/>
    </row>
    <row r="8" spans="1:30" x14ac:dyDescent="0.25">
      <c r="A8" s="9"/>
      <c r="B8" s="137"/>
      <c r="C8" s="138"/>
      <c r="D8" s="139"/>
      <c r="E8" s="140"/>
      <c r="F8" s="141"/>
      <c r="G8" s="138"/>
      <c r="H8" s="138"/>
      <c r="I8" s="138"/>
      <c r="J8" s="142"/>
      <c r="K8" s="142"/>
      <c r="L8" s="142"/>
      <c r="M8" s="138"/>
      <c r="N8" s="138"/>
      <c r="O8" s="138"/>
      <c r="P8" s="138"/>
      <c r="Q8" s="143"/>
      <c r="R8" s="143"/>
      <c r="S8" s="143"/>
      <c r="T8" s="143"/>
      <c r="U8" s="143"/>
      <c r="V8" s="138"/>
      <c r="W8" s="139"/>
      <c r="X8" s="144"/>
      <c r="Y8" s="96"/>
      <c r="Z8" s="96"/>
      <c r="AA8" s="96"/>
      <c r="AB8" s="96"/>
      <c r="AC8" s="96"/>
      <c r="AD8" s="96"/>
    </row>
    <row r="9" spans="1:30" x14ac:dyDescent="0.25">
      <c r="A9" s="9"/>
      <c r="B9" s="107"/>
      <c r="C9" s="44"/>
      <c r="D9" s="107"/>
      <c r="E9" s="108"/>
      <c r="G9" s="44"/>
      <c r="H9" s="47"/>
      <c r="I9" s="44"/>
      <c r="J9" s="24"/>
      <c r="K9" s="24"/>
      <c r="L9" s="24"/>
      <c r="M9" s="44"/>
      <c r="N9" s="44"/>
      <c r="O9" s="44"/>
      <c r="P9" s="44"/>
      <c r="Q9" s="132"/>
      <c r="R9" s="132"/>
      <c r="S9" s="132"/>
      <c r="T9" s="132"/>
      <c r="U9" s="132"/>
      <c r="V9" s="44"/>
      <c r="W9" s="107"/>
      <c r="X9" s="44"/>
      <c r="Y9" s="96"/>
      <c r="Z9" s="96"/>
      <c r="AA9" s="96"/>
      <c r="AB9" s="96"/>
      <c r="AC9" s="96"/>
      <c r="AD9" s="96"/>
    </row>
    <row r="10" spans="1:30" x14ac:dyDescent="0.25">
      <c r="A10" s="9"/>
      <c r="B10" s="107"/>
      <c r="C10" s="44"/>
      <c r="D10" s="107"/>
      <c r="E10" s="108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132"/>
      <c r="R10" s="132"/>
      <c r="S10" s="132"/>
      <c r="T10" s="132"/>
      <c r="U10" s="132"/>
      <c r="V10" s="44"/>
      <c r="W10" s="107"/>
      <c r="X10" s="44"/>
      <c r="Y10" s="96"/>
      <c r="Z10" s="96"/>
      <c r="AA10" s="96"/>
      <c r="AB10" s="96"/>
      <c r="AC10" s="96"/>
      <c r="AD10" s="96"/>
    </row>
    <row r="11" spans="1:30" x14ac:dyDescent="0.25">
      <c r="A11" s="9"/>
      <c r="B11" s="107"/>
      <c r="C11" s="44"/>
      <c r="D11" s="107"/>
      <c r="E11" s="108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132"/>
      <c r="R11" s="132"/>
      <c r="S11" s="132"/>
      <c r="T11" s="132"/>
      <c r="U11" s="132"/>
      <c r="V11" s="44"/>
      <c r="W11" s="107"/>
      <c r="X11" s="44"/>
      <c r="Y11" s="96"/>
      <c r="Z11" s="96"/>
      <c r="AA11" s="96"/>
      <c r="AB11" s="96"/>
      <c r="AC11" s="96"/>
      <c r="AD11" s="96"/>
    </row>
    <row r="12" spans="1:30" x14ac:dyDescent="0.25">
      <c r="A12" s="9"/>
      <c r="B12" s="107"/>
      <c r="C12" s="44"/>
      <c r="D12" s="107"/>
      <c r="E12" s="108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32"/>
      <c r="R12" s="132"/>
      <c r="S12" s="132"/>
      <c r="T12" s="132"/>
      <c r="U12" s="132"/>
      <c r="V12" s="44"/>
      <c r="W12" s="107"/>
      <c r="X12" s="44"/>
      <c r="Y12" s="96"/>
      <c r="Z12" s="96"/>
      <c r="AA12" s="96"/>
      <c r="AB12" s="96"/>
      <c r="AC12" s="96"/>
      <c r="AD12" s="96"/>
    </row>
    <row r="13" spans="1:30" x14ac:dyDescent="0.25">
      <c r="A13" s="9"/>
      <c r="B13" s="107"/>
      <c r="C13" s="44"/>
      <c r="D13" s="107"/>
      <c r="E13" s="108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32"/>
      <c r="R13" s="132"/>
      <c r="S13" s="132"/>
      <c r="T13" s="132"/>
      <c r="U13" s="132"/>
      <c r="V13" s="44"/>
      <c r="W13" s="107"/>
      <c r="X13" s="44"/>
      <c r="Y13" s="96"/>
      <c r="Z13" s="96"/>
      <c r="AA13" s="96"/>
      <c r="AB13" s="96"/>
      <c r="AC13" s="96"/>
      <c r="AD13" s="96"/>
    </row>
    <row r="14" spans="1:30" x14ac:dyDescent="0.25">
      <c r="A14" s="9"/>
      <c r="B14" s="107"/>
      <c r="C14" s="44"/>
      <c r="D14" s="107"/>
      <c r="E14" s="108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32"/>
      <c r="R14" s="132"/>
      <c r="S14" s="132"/>
      <c r="T14" s="132"/>
      <c r="U14" s="132"/>
      <c r="V14" s="44"/>
      <c r="W14" s="107"/>
      <c r="X14" s="44"/>
      <c r="Y14" s="96"/>
      <c r="Z14" s="96"/>
      <c r="AA14" s="96"/>
      <c r="AB14" s="96"/>
      <c r="AC14" s="96"/>
      <c r="AD14" s="96"/>
    </row>
    <row r="15" spans="1:30" x14ac:dyDescent="0.25">
      <c r="A15" s="9"/>
      <c r="B15" s="107"/>
      <c r="C15" s="44"/>
      <c r="D15" s="107"/>
      <c r="E15" s="108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32"/>
      <c r="R15" s="132"/>
      <c r="S15" s="132"/>
      <c r="T15" s="132"/>
      <c r="U15" s="132"/>
      <c r="V15" s="44"/>
      <c r="W15" s="107"/>
      <c r="X15" s="44"/>
      <c r="Y15" s="96"/>
      <c r="Z15" s="96"/>
      <c r="AA15" s="96"/>
      <c r="AB15" s="96"/>
      <c r="AC15" s="96"/>
      <c r="AD15" s="96"/>
    </row>
    <row r="16" spans="1:30" x14ac:dyDescent="0.25">
      <c r="A16" s="9"/>
      <c r="B16" s="107"/>
      <c r="C16" s="44"/>
      <c r="D16" s="107"/>
      <c r="E16" s="108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32"/>
      <c r="R16" s="132"/>
      <c r="S16" s="132"/>
      <c r="T16" s="132"/>
      <c r="U16" s="132"/>
      <c r="V16" s="44"/>
      <c r="W16" s="107"/>
      <c r="X16" s="44"/>
      <c r="Y16" s="96"/>
      <c r="Z16" s="96"/>
      <c r="AA16" s="96"/>
      <c r="AB16" s="96"/>
      <c r="AC16" s="96"/>
      <c r="AD16" s="96"/>
    </row>
    <row r="17" spans="1:30" x14ac:dyDescent="0.25">
      <c r="A17" s="9"/>
      <c r="B17" s="107"/>
      <c r="C17" s="44"/>
      <c r="D17" s="107"/>
      <c r="E17" s="108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32"/>
      <c r="R17" s="132"/>
      <c r="S17" s="132"/>
      <c r="T17" s="132"/>
      <c r="U17" s="132"/>
      <c r="V17" s="44"/>
      <c r="W17" s="107"/>
      <c r="X17" s="44"/>
      <c r="Y17" s="96"/>
      <c r="Z17" s="96"/>
      <c r="AA17" s="96"/>
      <c r="AB17" s="96"/>
      <c r="AC17" s="96"/>
      <c r="AD17" s="96"/>
    </row>
    <row r="18" spans="1:30" x14ac:dyDescent="0.25">
      <c r="A18" s="9"/>
      <c r="B18" s="107"/>
      <c r="C18" s="44"/>
      <c r="D18" s="107"/>
      <c r="E18" s="108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32"/>
      <c r="R18" s="132"/>
      <c r="S18" s="132"/>
      <c r="T18" s="132"/>
      <c r="U18" s="132"/>
      <c r="V18" s="44"/>
      <c r="W18" s="107"/>
      <c r="X18" s="44"/>
      <c r="Y18" s="96"/>
      <c r="Z18" s="96"/>
      <c r="AA18" s="96"/>
      <c r="AB18" s="96"/>
      <c r="AC18" s="96"/>
      <c r="AD18" s="96"/>
    </row>
    <row r="19" spans="1:30" x14ac:dyDescent="0.25">
      <c r="A19" s="9"/>
      <c r="B19" s="107"/>
      <c r="C19" s="44"/>
      <c r="D19" s="107"/>
      <c r="E19" s="108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32"/>
      <c r="R19" s="132"/>
      <c r="S19" s="132"/>
      <c r="T19" s="132"/>
      <c r="U19" s="132"/>
      <c r="V19" s="44"/>
      <c r="W19" s="107"/>
      <c r="X19" s="44"/>
      <c r="Y19" s="96"/>
      <c r="Z19" s="96"/>
      <c r="AA19" s="96"/>
      <c r="AB19" s="96"/>
      <c r="AC19" s="96"/>
      <c r="AD19" s="96"/>
    </row>
    <row r="20" spans="1:30" x14ac:dyDescent="0.25">
      <c r="A20" s="9"/>
      <c r="B20" s="107"/>
      <c r="C20" s="44"/>
      <c r="D20" s="107"/>
      <c r="E20" s="108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32"/>
      <c r="R20" s="132"/>
      <c r="S20" s="132"/>
      <c r="T20" s="132"/>
      <c r="U20" s="132"/>
      <c r="V20" s="44"/>
      <c r="W20" s="107"/>
      <c r="X20" s="44"/>
      <c r="Y20" s="96"/>
      <c r="Z20" s="96"/>
      <c r="AA20" s="96"/>
      <c r="AB20" s="96"/>
      <c r="AC20" s="96"/>
      <c r="AD20" s="96"/>
    </row>
    <row r="21" spans="1:30" x14ac:dyDescent="0.25">
      <c r="A21" s="9"/>
      <c r="B21" s="107"/>
      <c r="C21" s="44"/>
      <c r="D21" s="107"/>
      <c r="E21" s="108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32"/>
      <c r="R21" s="132"/>
      <c r="S21" s="132"/>
      <c r="T21" s="132"/>
      <c r="U21" s="132"/>
      <c r="V21" s="44"/>
      <c r="W21" s="107"/>
      <c r="X21" s="44"/>
      <c r="Y21" s="96"/>
      <c r="Z21" s="96"/>
      <c r="AA21" s="96"/>
      <c r="AB21" s="96"/>
      <c r="AC21" s="96"/>
      <c r="AD21" s="96"/>
    </row>
    <row r="22" spans="1:30" x14ac:dyDescent="0.25">
      <c r="A22" s="9"/>
      <c r="B22" s="107"/>
      <c r="C22" s="44"/>
      <c r="D22" s="107"/>
      <c r="E22" s="108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32"/>
      <c r="R22" s="132"/>
      <c r="S22" s="132"/>
      <c r="T22" s="132"/>
      <c r="U22" s="132"/>
      <c r="V22" s="44"/>
      <c r="W22" s="107"/>
      <c r="X22" s="44"/>
      <c r="Y22" s="96"/>
      <c r="Z22" s="96"/>
      <c r="AA22" s="96"/>
      <c r="AB22" s="96"/>
      <c r="AC22" s="96"/>
      <c r="AD22" s="96"/>
    </row>
    <row r="23" spans="1:30" x14ac:dyDescent="0.25">
      <c r="A23" s="9"/>
      <c r="B23" s="107"/>
      <c r="C23" s="44"/>
      <c r="D23" s="107"/>
      <c r="E23" s="108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32"/>
      <c r="R23" s="132"/>
      <c r="S23" s="132"/>
      <c r="T23" s="132"/>
      <c r="U23" s="132"/>
      <c r="V23" s="44"/>
      <c r="W23" s="107"/>
      <c r="X23" s="44"/>
      <c r="Y23" s="96"/>
      <c r="Z23" s="96"/>
      <c r="AA23" s="96"/>
      <c r="AB23" s="96"/>
      <c r="AC23" s="96"/>
      <c r="AD23" s="96"/>
    </row>
    <row r="24" spans="1:30" x14ac:dyDescent="0.25">
      <c r="A24" s="9"/>
      <c r="B24" s="107"/>
      <c r="C24" s="44"/>
      <c r="D24" s="107"/>
      <c r="E24" s="108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32"/>
      <c r="R24" s="132"/>
      <c r="S24" s="132"/>
      <c r="T24" s="132"/>
      <c r="U24" s="132"/>
      <c r="V24" s="44"/>
      <c r="W24" s="107"/>
      <c r="X24" s="44"/>
      <c r="Y24" s="96"/>
      <c r="Z24" s="96"/>
      <c r="AA24" s="96"/>
      <c r="AB24" s="96"/>
      <c r="AC24" s="96"/>
      <c r="AD24" s="96"/>
    </row>
    <row r="25" spans="1:30" x14ac:dyDescent="0.25">
      <c r="A25" s="9"/>
      <c r="B25" s="107"/>
      <c r="C25" s="44"/>
      <c r="D25" s="107"/>
      <c r="E25" s="108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32"/>
      <c r="R25" s="132"/>
      <c r="S25" s="132"/>
      <c r="T25" s="132"/>
      <c r="U25" s="132"/>
      <c r="V25" s="44"/>
      <c r="W25" s="107"/>
      <c r="X25" s="44"/>
      <c r="Y25" s="96"/>
      <c r="Z25" s="96"/>
      <c r="AA25" s="96"/>
      <c r="AB25" s="96"/>
      <c r="AC25" s="96"/>
      <c r="AD25" s="96"/>
    </row>
    <row r="26" spans="1:30" x14ac:dyDescent="0.25">
      <c r="A26" s="9"/>
      <c r="B26" s="107"/>
      <c r="C26" s="44"/>
      <c r="D26" s="107"/>
      <c r="E26" s="108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32"/>
      <c r="R26" s="132"/>
      <c r="S26" s="132"/>
      <c r="T26" s="132"/>
      <c r="U26" s="132"/>
      <c r="V26" s="44"/>
      <c r="W26" s="107"/>
      <c r="X26" s="44"/>
      <c r="Y26" s="96"/>
      <c r="Z26" s="96"/>
      <c r="AA26" s="96"/>
      <c r="AB26" s="96"/>
      <c r="AC26" s="96"/>
      <c r="AD26" s="96"/>
    </row>
    <row r="27" spans="1:30" x14ac:dyDescent="0.25">
      <c r="A27" s="9"/>
      <c r="B27" s="107"/>
      <c r="C27" s="44"/>
      <c r="D27" s="107"/>
      <c r="E27" s="108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32"/>
      <c r="R27" s="132"/>
      <c r="S27" s="132"/>
      <c r="T27" s="132"/>
      <c r="U27" s="132"/>
      <c r="V27" s="44"/>
      <c r="W27" s="107"/>
      <c r="X27" s="44"/>
      <c r="Y27" s="96"/>
      <c r="Z27" s="96"/>
      <c r="AA27" s="96"/>
      <c r="AB27" s="96"/>
      <c r="AC27" s="96"/>
      <c r="AD27" s="96"/>
    </row>
    <row r="28" spans="1:30" x14ac:dyDescent="0.25">
      <c r="A28" s="9"/>
      <c r="B28" s="107"/>
      <c r="C28" s="44"/>
      <c r="D28" s="107"/>
      <c r="E28" s="108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32"/>
      <c r="R28" s="132"/>
      <c r="S28" s="132"/>
      <c r="T28" s="132"/>
      <c r="U28" s="132"/>
      <c r="V28" s="44"/>
      <c r="W28" s="107"/>
      <c r="X28" s="44"/>
      <c r="Y28" s="96"/>
      <c r="Z28" s="96"/>
      <c r="AA28" s="96"/>
      <c r="AB28" s="96"/>
      <c r="AC28" s="96"/>
      <c r="AD28" s="96"/>
    </row>
    <row r="29" spans="1:30" x14ac:dyDescent="0.25">
      <c r="A29" s="9"/>
      <c r="B29" s="107"/>
      <c r="C29" s="44"/>
      <c r="D29" s="107"/>
      <c r="E29" s="108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32"/>
      <c r="R29" s="132"/>
      <c r="S29" s="132"/>
      <c r="T29" s="132"/>
      <c r="U29" s="132"/>
      <c r="V29" s="44"/>
      <c r="W29" s="107"/>
      <c r="X29" s="44"/>
      <c r="Y29" s="96"/>
      <c r="Z29" s="96"/>
      <c r="AA29" s="96"/>
      <c r="AB29" s="96"/>
      <c r="AC29" s="96"/>
      <c r="AD29" s="96"/>
    </row>
    <row r="30" spans="1:30" x14ac:dyDescent="0.25">
      <c r="A30" s="9"/>
      <c r="B30" s="107"/>
      <c r="C30" s="44"/>
      <c r="D30" s="107"/>
      <c r="E30" s="108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32"/>
      <c r="R30" s="132"/>
      <c r="S30" s="132"/>
      <c r="T30" s="132"/>
      <c r="U30" s="132"/>
      <c r="V30" s="44"/>
      <c r="W30" s="107"/>
      <c r="X30" s="44"/>
      <c r="Y30" s="96"/>
      <c r="Z30" s="96"/>
      <c r="AA30" s="96"/>
      <c r="AB30" s="96"/>
      <c r="AC30" s="96"/>
      <c r="AD30" s="96"/>
    </row>
    <row r="31" spans="1:30" x14ac:dyDescent="0.25">
      <c r="A31" s="9"/>
      <c r="B31" s="107"/>
      <c r="C31" s="44"/>
      <c r="D31" s="107"/>
      <c r="E31" s="108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32"/>
      <c r="R31" s="132"/>
      <c r="S31" s="132"/>
      <c r="T31" s="132"/>
      <c r="U31" s="132"/>
      <c r="V31" s="44"/>
      <c r="W31" s="107"/>
      <c r="X31" s="44"/>
      <c r="Y31" s="96"/>
      <c r="Z31" s="96"/>
      <c r="AA31" s="96"/>
      <c r="AB31" s="96"/>
      <c r="AC31" s="96"/>
      <c r="AD31" s="96"/>
    </row>
    <row r="32" spans="1:30" x14ac:dyDescent="0.25">
      <c r="A32" s="9"/>
      <c r="B32" s="107"/>
      <c r="C32" s="44"/>
      <c r="D32" s="107"/>
      <c r="E32" s="108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32"/>
      <c r="R32" s="132"/>
      <c r="S32" s="132"/>
      <c r="T32" s="132"/>
      <c r="U32" s="132"/>
      <c r="V32" s="44"/>
      <c r="W32" s="107"/>
      <c r="X32" s="44"/>
      <c r="Y32" s="96"/>
      <c r="Z32" s="96"/>
      <c r="AA32" s="96"/>
      <c r="AB32" s="96"/>
      <c r="AC32" s="96"/>
      <c r="AD32" s="96"/>
    </row>
    <row r="33" spans="1:30" x14ac:dyDescent="0.25">
      <c r="A33" s="9"/>
      <c r="B33" s="107"/>
      <c r="C33" s="44"/>
      <c r="D33" s="107"/>
      <c r="E33" s="108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32"/>
      <c r="R33" s="132"/>
      <c r="S33" s="132"/>
      <c r="T33" s="132"/>
      <c r="U33" s="132"/>
      <c r="V33" s="44"/>
      <c r="W33" s="107"/>
      <c r="X33" s="44"/>
      <c r="Y33" s="96"/>
      <c r="Z33" s="96"/>
      <c r="AA33" s="96"/>
      <c r="AB33" s="96"/>
      <c r="AC33" s="96"/>
      <c r="AD33" s="96"/>
    </row>
    <row r="34" spans="1:30" x14ac:dyDescent="0.25">
      <c r="A34" s="9"/>
      <c r="B34" s="107"/>
      <c r="C34" s="44"/>
      <c r="D34" s="107"/>
      <c r="E34" s="108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32"/>
      <c r="R34" s="132"/>
      <c r="S34" s="132"/>
      <c r="T34" s="132"/>
      <c r="U34" s="132"/>
      <c r="V34" s="44"/>
      <c r="W34" s="107"/>
      <c r="X34" s="44"/>
      <c r="Y34" s="96"/>
      <c r="Z34" s="96"/>
      <c r="AA34" s="96"/>
      <c r="AB34" s="96"/>
      <c r="AC34" s="96"/>
      <c r="AD34" s="96"/>
    </row>
    <row r="35" spans="1:30" x14ac:dyDescent="0.25">
      <c r="A35" s="9"/>
      <c r="B35" s="107"/>
      <c r="C35" s="44"/>
      <c r="D35" s="107"/>
      <c r="E35" s="108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32"/>
      <c r="R35" s="132"/>
      <c r="S35" s="132"/>
      <c r="T35" s="132"/>
      <c r="U35" s="132"/>
      <c r="V35" s="44"/>
      <c r="W35" s="107"/>
      <c r="X35" s="44"/>
      <c r="Y35" s="96"/>
      <c r="Z35" s="96"/>
      <c r="AA35" s="96"/>
      <c r="AB35" s="96"/>
      <c r="AC35" s="96"/>
      <c r="AD35" s="96"/>
    </row>
    <row r="36" spans="1:30" x14ac:dyDescent="0.25">
      <c r="A36" s="9"/>
      <c r="B36" s="107"/>
      <c r="C36" s="44"/>
      <c r="D36" s="107"/>
      <c r="E36" s="108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32"/>
      <c r="R36" s="132"/>
      <c r="S36" s="132"/>
      <c r="T36" s="132"/>
      <c r="U36" s="132"/>
      <c r="V36" s="44"/>
      <c r="W36" s="107"/>
      <c r="X36" s="44"/>
      <c r="Y36" s="96"/>
      <c r="Z36" s="96"/>
      <c r="AA36" s="96"/>
      <c r="AB36" s="96"/>
      <c r="AC36" s="96"/>
      <c r="AD36" s="96"/>
    </row>
    <row r="37" spans="1:30" x14ac:dyDescent="0.25">
      <c r="A37" s="9"/>
      <c r="B37" s="107"/>
      <c r="C37" s="44"/>
      <c r="D37" s="107"/>
      <c r="E37" s="108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32"/>
      <c r="R37" s="132"/>
      <c r="S37" s="132"/>
      <c r="T37" s="132"/>
      <c r="U37" s="132"/>
      <c r="V37" s="44"/>
      <c r="W37" s="107"/>
      <c r="X37" s="44"/>
      <c r="Y37" s="96"/>
      <c r="Z37" s="96"/>
      <c r="AA37" s="96"/>
      <c r="AB37" s="96"/>
      <c r="AC37" s="96"/>
      <c r="AD37" s="96"/>
    </row>
    <row r="38" spans="1:30" x14ac:dyDescent="0.25">
      <c r="A38" s="9"/>
      <c r="B38" s="107"/>
      <c r="C38" s="44"/>
      <c r="D38" s="107"/>
      <c r="E38" s="108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32"/>
      <c r="R38" s="132"/>
      <c r="S38" s="132"/>
      <c r="T38" s="132"/>
      <c r="U38" s="132"/>
      <c r="V38" s="44"/>
      <c r="W38" s="107"/>
      <c r="X38" s="44"/>
      <c r="Y38" s="96"/>
      <c r="Z38" s="96"/>
      <c r="AA38" s="96"/>
      <c r="AB38" s="96"/>
      <c r="AC38" s="96"/>
      <c r="AD38" s="96"/>
    </row>
    <row r="39" spans="1:30" x14ac:dyDescent="0.25">
      <c r="A39" s="9"/>
      <c r="B39" s="107"/>
      <c r="C39" s="44"/>
      <c r="D39" s="107"/>
      <c r="E39" s="108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32"/>
      <c r="R39" s="132"/>
      <c r="S39" s="132"/>
      <c r="T39" s="132"/>
      <c r="U39" s="132"/>
      <c r="V39" s="44"/>
      <c r="W39" s="107"/>
      <c r="X39" s="44"/>
      <c r="Y39" s="96"/>
      <c r="Z39" s="96"/>
      <c r="AA39" s="96"/>
      <c r="AB39" s="96"/>
      <c r="AC39" s="96"/>
      <c r="AD39" s="96"/>
    </row>
    <row r="40" spans="1:30" x14ac:dyDescent="0.25">
      <c r="A40" s="9"/>
      <c r="B40" s="107"/>
      <c r="C40" s="44"/>
      <c r="D40" s="107"/>
      <c r="E40" s="107"/>
      <c r="F40" s="24"/>
      <c r="G40" s="44"/>
      <c r="H40" s="47"/>
      <c r="I40" s="44"/>
      <c r="J40" s="24"/>
      <c r="K40" s="24"/>
      <c r="L40" s="24"/>
      <c r="M40" s="24"/>
      <c r="N40" s="80"/>
      <c r="O40" s="80"/>
      <c r="P40" s="24"/>
      <c r="Q40" s="133"/>
      <c r="R40" s="133"/>
      <c r="S40" s="133"/>
      <c r="T40" s="133"/>
      <c r="U40" s="133"/>
      <c r="V40" s="24"/>
      <c r="W40" s="107"/>
      <c r="X40" s="24"/>
      <c r="Y40" s="96"/>
      <c r="Z40" s="96"/>
      <c r="AA40" s="96"/>
      <c r="AB40" s="96"/>
      <c r="AC40" s="96"/>
      <c r="AD40" s="96"/>
    </row>
    <row r="41" spans="1:30" x14ac:dyDescent="0.25">
      <c r="A41" s="9"/>
      <c r="B41" s="107"/>
      <c r="C41" s="44"/>
      <c r="D41" s="107"/>
      <c r="E41" s="107"/>
      <c r="F41" s="24"/>
      <c r="G41" s="44"/>
      <c r="H41" s="47"/>
      <c r="I41" s="44"/>
      <c r="J41" s="24"/>
      <c r="K41" s="24"/>
      <c r="L41" s="24"/>
      <c r="M41" s="24"/>
      <c r="N41" s="80"/>
      <c r="O41" s="80"/>
      <c r="P41" s="24"/>
      <c r="Q41" s="133"/>
      <c r="R41" s="133"/>
      <c r="S41" s="133"/>
      <c r="T41" s="133"/>
      <c r="U41" s="133"/>
      <c r="V41" s="24"/>
      <c r="W41" s="107"/>
      <c r="X41" s="24"/>
      <c r="Y41" s="96"/>
      <c r="Z41" s="96"/>
      <c r="AA41" s="96"/>
      <c r="AB41" s="96"/>
      <c r="AC41" s="96"/>
      <c r="AD41" s="96"/>
    </row>
    <row r="42" spans="1:30" x14ac:dyDescent="0.25">
      <c r="A42" s="9"/>
      <c r="B42" s="107"/>
      <c r="C42" s="44"/>
      <c r="D42" s="107"/>
      <c r="E42" s="107"/>
      <c r="F42" s="24"/>
      <c r="G42" s="44"/>
      <c r="H42" s="47"/>
      <c r="I42" s="44"/>
      <c r="J42" s="24"/>
      <c r="K42" s="24"/>
      <c r="L42" s="24"/>
      <c r="M42" s="24"/>
      <c r="N42" s="80"/>
      <c r="O42" s="80"/>
      <c r="P42" s="24"/>
      <c r="Q42" s="133"/>
      <c r="R42" s="133"/>
      <c r="S42" s="133"/>
      <c r="T42" s="133"/>
      <c r="U42" s="133"/>
      <c r="V42" s="24"/>
      <c r="W42" s="107"/>
      <c r="X42" s="24"/>
      <c r="Y42" s="96"/>
      <c r="Z42" s="96"/>
      <c r="AA42" s="96"/>
      <c r="AB42" s="96"/>
      <c r="AC42" s="96"/>
      <c r="AD42" s="96"/>
    </row>
    <row r="43" spans="1:30" x14ac:dyDescent="0.25">
      <c r="A43" s="9"/>
      <c r="B43" s="107"/>
      <c r="C43" s="44"/>
      <c r="D43" s="107"/>
      <c r="E43" s="107"/>
      <c r="F43" s="24"/>
      <c r="G43" s="44"/>
      <c r="H43" s="47"/>
      <c r="I43" s="44"/>
      <c r="J43" s="24"/>
      <c r="K43" s="24"/>
      <c r="L43" s="24"/>
      <c r="M43" s="24"/>
      <c r="N43" s="80"/>
      <c r="O43" s="80"/>
      <c r="P43" s="24"/>
      <c r="Q43" s="133"/>
      <c r="R43" s="133"/>
      <c r="S43" s="133"/>
      <c r="T43" s="133"/>
      <c r="U43" s="133"/>
      <c r="V43" s="24"/>
      <c r="W43" s="107"/>
      <c r="X43" s="24"/>
      <c r="Y43" s="96"/>
      <c r="Z43" s="96"/>
      <c r="AA43" s="96"/>
      <c r="AB43" s="96"/>
      <c r="AC43" s="96"/>
      <c r="AD43" s="96"/>
    </row>
    <row r="44" spans="1:30" x14ac:dyDescent="0.25">
      <c r="A44" s="9"/>
      <c r="B44" s="107"/>
      <c r="C44" s="44"/>
      <c r="D44" s="107"/>
      <c r="E44" s="107"/>
      <c r="F44" s="24"/>
      <c r="G44" s="44"/>
      <c r="H44" s="47"/>
      <c r="I44" s="44"/>
      <c r="J44" s="24"/>
      <c r="K44" s="24"/>
      <c r="L44" s="24"/>
      <c r="M44" s="24"/>
      <c r="N44" s="80"/>
      <c r="O44" s="80"/>
      <c r="P44" s="24"/>
      <c r="Q44" s="133"/>
      <c r="R44" s="133"/>
      <c r="S44" s="133"/>
      <c r="T44" s="133"/>
      <c r="U44" s="133"/>
      <c r="V44" s="24"/>
      <c r="W44" s="107"/>
      <c r="X44" s="24"/>
      <c r="Y44" s="96"/>
      <c r="Z44" s="96"/>
      <c r="AA44" s="96"/>
      <c r="AB44" s="96"/>
      <c r="AC44" s="96"/>
      <c r="AD44" s="96"/>
    </row>
    <row r="45" spans="1:30" x14ac:dyDescent="0.25">
      <c r="A45" s="9"/>
      <c r="B45" s="107"/>
      <c r="C45" s="44"/>
      <c r="D45" s="107"/>
      <c r="E45" s="107"/>
      <c r="F45" s="24"/>
      <c r="G45" s="44"/>
      <c r="H45" s="47"/>
      <c r="I45" s="44"/>
      <c r="J45" s="24"/>
      <c r="K45" s="24"/>
      <c r="L45" s="24"/>
      <c r="M45" s="24"/>
      <c r="N45" s="80"/>
      <c r="O45" s="80"/>
      <c r="P45" s="24"/>
      <c r="Q45" s="133"/>
      <c r="R45" s="133"/>
      <c r="S45" s="133"/>
      <c r="T45" s="133"/>
      <c r="U45" s="133"/>
      <c r="V45" s="24"/>
      <c r="W45" s="107"/>
      <c r="X45" s="24"/>
      <c r="Y45" s="96"/>
      <c r="Z45" s="96"/>
      <c r="AA45" s="96"/>
      <c r="AB45" s="96"/>
      <c r="AC45" s="96"/>
      <c r="AD4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2018-11-02T18:27:23Z</dcterms:modified>
</cp:coreProperties>
</file>