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 activeTab="1"/>
  </bookViews>
  <sheets>
    <sheet name="MSU" sheetId="6" r:id="rId1"/>
    <sheet name="MYP, MSS" sheetId="5" r:id="rId2"/>
  </sheets>
  <calcPr calcId="145621"/>
</workbook>
</file>

<file path=xl/calcChain.xml><?xml version="1.0" encoding="utf-8"?>
<calcChain xmlns="http://schemas.openxmlformats.org/spreadsheetml/2006/main">
  <c r="K14" i="5" l="1"/>
  <c r="O14" i="5" l="1"/>
  <c r="N14" i="5"/>
  <c r="M14" i="5"/>
  <c r="L14" i="5"/>
  <c r="O19" i="6" l="1"/>
  <c r="AI12" i="6"/>
  <c r="AH12" i="6"/>
  <c r="AG12" i="6"/>
  <c r="AF12" i="6"/>
  <c r="AE12" i="6"/>
  <c r="AD12" i="6"/>
  <c r="AC12" i="6"/>
  <c r="AA12" i="6"/>
  <c r="I18" i="6" s="1"/>
  <c r="Z12" i="6"/>
  <c r="H18" i="6" s="1"/>
  <c r="Y12" i="6"/>
  <c r="G18" i="6" s="1"/>
  <c r="G19" i="6" s="1"/>
  <c r="X12" i="6"/>
  <c r="F18" i="6" s="1"/>
  <c r="W12" i="6"/>
  <c r="E18" i="6" s="1"/>
  <c r="E19" i="6" s="1"/>
  <c r="V12" i="6"/>
  <c r="T12" i="6"/>
  <c r="S12" i="6"/>
  <c r="R12" i="6"/>
  <c r="Q12" i="6"/>
  <c r="P12" i="6"/>
  <c r="O12" i="6"/>
  <c r="M12" i="6"/>
  <c r="L12" i="6"/>
  <c r="K12" i="6"/>
  <c r="J12" i="6"/>
  <c r="I12" i="6"/>
  <c r="H12" i="6"/>
  <c r="G12" i="6"/>
  <c r="F12" i="6"/>
  <c r="E12" i="6"/>
  <c r="D13" i="6" l="1"/>
  <c r="I19" i="6"/>
  <c r="M18" i="6"/>
  <c r="N18" i="6"/>
  <c r="AB12" i="6" s="1"/>
  <c r="K18" i="6"/>
  <c r="F19" i="6"/>
  <c r="K19" i="6" s="1"/>
  <c r="H19" i="6"/>
  <c r="L19" i="6" s="1"/>
  <c r="L18" i="6"/>
  <c r="AS11" i="5"/>
  <c r="AQ11" i="5"/>
  <c r="AP11" i="5"/>
  <c r="AO11" i="5"/>
  <c r="AN11" i="5"/>
  <c r="AM11" i="5"/>
  <c r="AG11" i="5"/>
  <c r="AE11" i="5"/>
  <c r="I16" i="5" s="1"/>
  <c r="AD11" i="5"/>
  <c r="AC11" i="5"/>
  <c r="AB11" i="5"/>
  <c r="AA11" i="5"/>
  <c r="W11" i="5"/>
  <c r="U11" i="5"/>
  <c r="T11" i="5"/>
  <c r="S11" i="5"/>
  <c r="R11" i="5"/>
  <c r="Q11" i="5"/>
  <c r="K11" i="5"/>
  <c r="K15" i="5" s="1"/>
  <c r="I11" i="5"/>
  <c r="H11" i="5"/>
  <c r="G11" i="5"/>
  <c r="G15" i="5" s="1"/>
  <c r="F11" i="5"/>
  <c r="F15" i="5" s="1"/>
  <c r="E11" i="5"/>
  <c r="N19" i="6" l="1"/>
  <c r="M19" i="6"/>
  <c r="L15" i="5"/>
  <c r="J11" i="5"/>
  <c r="V11" i="5"/>
  <c r="AR11" i="5"/>
  <c r="H15" i="5"/>
  <c r="M15" i="5" s="1"/>
  <c r="E15" i="5"/>
  <c r="G16" i="5"/>
  <c r="G17" i="5" s="1"/>
  <c r="E16" i="5"/>
  <c r="O16" i="5" s="1"/>
  <c r="K16" i="5"/>
  <c r="K17" i="5" s="1"/>
  <c r="F16" i="5"/>
  <c r="H16" i="5"/>
  <c r="H17" i="5" s="1"/>
  <c r="I15" i="5"/>
  <c r="AF11" i="5"/>
  <c r="O15" i="5" l="1"/>
  <c r="J15" i="5"/>
  <c r="N15" i="5"/>
  <c r="F17" i="5"/>
  <c r="N16" i="5"/>
  <c r="E17" i="5"/>
  <c r="M17" i="5" s="1"/>
  <c r="J16" i="5"/>
  <c r="M16" i="5"/>
  <c r="L16" i="5"/>
  <c r="I17" i="5"/>
  <c r="N17" i="5" l="1"/>
  <c r="L17" i="5"/>
  <c r="O17" i="5"/>
  <c r="J17" i="5"/>
</calcChain>
</file>

<file path=xl/sharedStrings.xml><?xml version="1.0" encoding="utf-8"?>
<sst xmlns="http://schemas.openxmlformats.org/spreadsheetml/2006/main" count="179" uniqueCount="68">
  <si>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</si>
  <si>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</si>
  <si>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</si>
  <si>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</si>
  <si>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</si>
  <si>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</si>
  <si>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</si>
  <si>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</si>
  <si>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</si>
  <si>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</si>
  <si>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</si>
  <si>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</si>
  <si>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</si>
  <si>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</si>
  <si>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</si>
  <si>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</si>
  <si>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</si>
  <si>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</si>
  <si>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</si>
  <si>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</si>
  <si>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</si>
  <si>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</si>
  <si>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</si>
  <si>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</si>
  <si>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SiiPe = Siilinjärven Pesis  (1987)</t>
  </si>
  <si>
    <t>Tuomas Luukkonen</t>
  </si>
  <si>
    <t>5.</t>
  </si>
  <si>
    <t>SiiPe  2</t>
  </si>
  <si>
    <t>6.</t>
  </si>
  <si>
    <t>PuPe  2</t>
  </si>
  <si>
    <t>4.</t>
  </si>
  <si>
    <t>1.</t>
  </si>
  <si>
    <t>PuPe</t>
  </si>
  <si>
    <t>3.</t>
  </si>
  <si>
    <t>18.4.1996   Leppävirta</t>
  </si>
  <si>
    <t>PKP = Puurtilan Kisa-Pojat  (1948),  kasvattajaseura</t>
  </si>
  <si>
    <t>PuPe = Puijon Pesis  (2009)</t>
  </si>
  <si>
    <t xml:space="preserve">  Kärkilyönnit (KL),  pesänvälit</t>
  </si>
  <si>
    <t>Ylempi loppusarja</t>
  </si>
  <si>
    <t>Alempi loppusarja</t>
  </si>
  <si>
    <t xml:space="preserve"> Arvo-ottelut</t>
  </si>
  <si>
    <t>Mitalit</t>
  </si>
  <si>
    <t>0 &gt; 1</t>
  </si>
  <si>
    <t>1 &gt; 2</t>
  </si>
  <si>
    <t>2 &gt; 3</t>
  </si>
  <si>
    <t>3 &gt; k</t>
  </si>
  <si>
    <t>IL</t>
  </si>
  <si>
    <t>LL</t>
  </si>
  <si>
    <t>hSM</t>
  </si>
  <si>
    <t>K</t>
  </si>
  <si>
    <t>H</t>
  </si>
  <si>
    <t>P</t>
  </si>
  <si>
    <t>suomensarja</t>
  </si>
  <si>
    <t>ykköspesis</t>
  </si>
  <si>
    <t>Yhteensä</t>
  </si>
  <si>
    <t>Pesispörssi</t>
  </si>
  <si>
    <t>URA SUPERISSA</t>
  </si>
  <si>
    <t>ka/KL</t>
  </si>
  <si>
    <t>ENSIMMÄISET</t>
  </si>
  <si>
    <t>Ottelu</t>
  </si>
  <si>
    <t>1.  ottelu</t>
  </si>
  <si>
    <t>Lyöty</t>
  </si>
  <si>
    <t>Tuotu</t>
  </si>
  <si>
    <t>KAIKKI</t>
  </si>
  <si>
    <t>Kunnari</t>
  </si>
  <si>
    <t>28.08. 2019  PuPe - KeKi  0-2  (8-0, 6-3)</t>
  </si>
  <si>
    <t xml:space="preserve">  23 v   4 kk 10 pv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</si>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</sst>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3" borderId="2" xfId="0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6" xfId="0" applyFont="1" applyFill="1" applyBorder="1"/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4" fillId="0" borderId="0" xfId="0" applyFont="1" applyFill="1"/>
    <xf numFmtId="0" fontId="5" fillId="2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10" fontId="2" fillId="7" borderId="3" xfId="1" applyNumberFormat="1" applyFont="1" applyFill="1" applyBorder="1" applyAlignment="1">
      <alignment horizontal="center"/>
    </xf>
    <xf numFmtId="164" fontId="2" fillId="7" borderId="3" xfId="1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164" fontId="2" fillId="5" borderId="1" xfId="1" applyNumberFormat="1" applyFont="1" applyFill="1" applyBorder="1" applyAlignment="1">
      <alignment horizontal="center"/>
    </xf>
    <xf numFmtId="0" fontId="6" fillId="2" borderId="0" xfId="0" applyFont="1" applyFill="1"/>
    <xf numFmtId="165" fontId="2" fillId="3" borderId="3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0" fillId="0" borderId="0" xfId="0" applyFill="1"/>
    <xf numFmtId="0" fontId="6" fillId="0" borderId="0" xfId="0" applyFont="1" applyFill="1"/>
    <xf numFmtId="0" fontId="3" fillId="5" borderId="2" xfId="0" applyFont="1" applyFill="1" applyBorder="1"/>
    <xf numFmtId="0" fontId="5" fillId="3" borderId="2" xfId="0" applyFont="1" applyFill="1" applyBorder="1"/>
    <xf numFmtId="0" fontId="7" fillId="2" borderId="0" xfId="0" applyFont="1" applyFill="1"/>
    <xf numFmtId="2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center"/>
    </xf>
    <xf numFmtId="0" fontId="2" fillId="5" borderId="14" xfId="0" applyFont="1" applyFill="1" applyBorder="1"/>
    <xf numFmtId="0" fontId="5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/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7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2"/>
  <sheetViews>
    <sheetView zoomScale="97" zoomScaleNormal="97" workbookViewId="0"/>
  </sheetViews>
  <sheetFormatPr defaultRowHeight="15" x14ac:dyDescent="0.25"/>
  <cols>
    <col min="1" max="1" width="0.7109375" style="71" customWidth="1"/>
    <col min="2" max="2" width="6.7109375" style="118" customWidth="1"/>
    <col min="3" max="3" width="6.7109375" style="117" customWidth="1"/>
    <col min="4" max="4" width="9.140625" style="118" customWidth="1"/>
    <col min="5" max="12" width="5.7109375" style="117" customWidth="1"/>
    <col min="13" max="13" width="6" style="117" customWidth="1"/>
    <col min="14" max="14" width="8.85546875" style="117" customWidth="1"/>
    <col min="15" max="15" width="0.7109375" style="18" customWidth="1"/>
    <col min="16" max="20" width="5.7109375" style="117" customWidth="1"/>
    <col min="21" max="21" width="8.7109375" style="117" customWidth="1"/>
    <col min="22" max="22" width="0.7109375" style="18" customWidth="1"/>
    <col min="23" max="27" width="5.7109375" style="117" customWidth="1"/>
    <col min="28" max="28" width="8.7109375" style="117" customWidth="1"/>
    <col min="29" max="29" width="0.7109375" style="18" customWidth="1"/>
    <col min="30" max="35" width="5.7109375" style="117" customWidth="1"/>
    <col min="36" max="36" width="88.7109375" style="80" customWidth="1"/>
    <col min="37" max="37" width="9.140625" style="70"/>
    <col min="38" max="16384" width="9.140625" style="71"/>
  </cols>
  <sheetData>
    <row r="1" spans="1:37" ht="15.75" customHeight="1" x14ac:dyDescent="0.25">
      <c r="A1" s="68"/>
      <c r="B1" s="66" t="s">
        <v>25</v>
      </c>
      <c r="C1" s="2"/>
      <c r="D1" s="3"/>
      <c r="E1" s="4" t="s">
        <v>34</v>
      </c>
      <c r="F1" s="4"/>
      <c r="G1" s="5"/>
      <c r="H1" s="5"/>
      <c r="I1" s="5"/>
      <c r="J1" s="5"/>
      <c r="K1" s="5"/>
      <c r="L1" s="5"/>
      <c r="M1" s="5"/>
      <c r="N1" s="2"/>
      <c r="O1" s="69"/>
      <c r="P1" s="5"/>
      <c r="Q1" s="2"/>
      <c r="R1" s="2"/>
      <c r="S1" s="2"/>
      <c r="T1" s="2"/>
      <c r="U1" s="2"/>
      <c r="V1" s="69"/>
      <c r="W1" s="2"/>
      <c r="X1" s="2"/>
      <c r="Y1" s="2"/>
      <c r="Z1" s="2"/>
      <c r="AA1" s="2"/>
      <c r="AB1" s="2"/>
      <c r="AC1" s="69"/>
      <c r="AD1" s="2"/>
      <c r="AE1" s="2"/>
      <c r="AF1" s="2"/>
      <c r="AG1" s="2"/>
      <c r="AH1" s="2"/>
      <c r="AI1" s="2"/>
      <c r="AJ1" s="68"/>
    </row>
    <row r="2" spans="1:37" s="79" customFormat="1" ht="15" customHeight="1" x14ac:dyDescent="0.2">
      <c r="A2" s="68"/>
      <c r="B2" s="72" t="s">
        <v>15</v>
      </c>
      <c r="C2" s="2"/>
      <c r="D2" s="3"/>
      <c r="E2" s="73" t="s">
        <v>7</v>
      </c>
      <c r="F2" s="74"/>
      <c r="G2" s="74"/>
      <c r="H2" s="21"/>
      <c r="I2" s="75" t="s">
        <v>37</v>
      </c>
      <c r="J2" s="61"/>
      <c r="K2" s="74"/>
      <c r="L2" s="74"/>
      <c r="M2" s="21"/>
      <c r="N2" s="62"/>
      <c r="O2" s="6"/>
      <c r="P2" s="17" t="s">
        <v>38</v>
      </c>
      <c r="Q2" s="21"/>
      <c r="R2" s="21"/>
      <c r="S2" s="21"/>
      <c r="T2" s="28"/>
      <c r="U2" s="27"/>
      <c r="V2" s="76"/>
      <c r="W2" s="17" t="s">
        <v>39</v>
      </c>
      <c r="X2" s="21"/>
      <c r="Y2" s="21"/>
      <c r="Z2" s="21"/>
      <c r="AA2" s="21"/>
      <c r="AB2" s="9"/>
      <c r="AC2" s="76"/>
      <c r="AD2" s="77" t="s">
        <v>40</v>
      </c>
      <c r="AE2" s="74"/>
      <c r="AF2" s="74"/>
      <c r="AG2" s="78"/>
      <c r="AH2" s="74" t="s">
        <v>41</v>
      </c>
      <c r="AI2" s="62"/>
      <c r="AJ2" s="68"/>
      <c r="AK2" s="70"/>
    </row>
    <row r="3" spans="1:37" s="79" customFormat="1" ht="15" customHeight="1" x14ac:dyDescent="0.2">
      <c r="A3" s="68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42</v>
      </c>
      <c r="K3" s="7" t="s">
        <v>43</v>
      </c>
      <c r="L3" s="7" t="s">
        <v>44</v>
      </c>
      <c r="M3" s="7" t="s">
        <v>45</v>
      </c>
      <c r="N3" s="7" t="s">
        <v>9</v>
      </c>
      <c r="O3" s="10"/>
      <c r="P3" s="7" t="s">
        <v>2</v>
      </c>
      <c r="Q3" s="7" t="s">
        <v>6</v>
      </c>
      <c r="R3" s="9" t="s">
        <v>4</v>
      </c>
      <c r="S3" s="7" t="s">
        <v>5</v>
      </c>
      <c r="T3" s="7" t="s">
        <v>8</v>
      </c>
      <c r="U3" s="7" t="s">
        <v>9</v>
      </c>
      <c r="V3" s="10"/>
      <c r="W3" s="7" t="s">
        <v>2</v>
      </c>
      <c r="X3" s="7" t="s">
        <v>6</v>
      </c>
      <c r="Y3" s="9" t="s">
        <v>4</v>
      </c>
      <c r="Z3" s="7" t="s">
        <v>5</v>
      </c>
      <c r="AA3" s="7" t="s">
        <v>8</v>
      </c>
      <c r="AB3" s="7" t="s">
        <v>9</v>
      </c>
      <c r="AC3" s="10"/>
      <c r="AD3" s="7" t="s">
        <v>46</v>
      </c>
      <c r="AE3" s="7" t="s">
        <v>47</v>
      </c>
      <c r="AF3" s="9" t="s">
        <v>48</v>
      </c>
      <c r="AG3" s="9" t="s">
        <v>49</v>
      </c>
      <c r="AH3" s="11" t="s">
        <v>50</v>
      </c>
      <c r="AI3" s="7" t="s">
        <v>51</v>
      </c>
      <c r="AJ3" s="80"/>
      <c r="AK3" s="70"/>
    </row>
    <row r="4" spans="1:37" s="79" customFormat="1" ht="15" customHeight="1" x14ac:dyDescent="0.25">
      <c r="A4" s="68"/>
      <c r="B4" s="81">
        <v>2014</v>
      </c>
      <c r="C4" s="81" t="s">
        <v>26</v>
      </c>
      <c r="D4" s="82" t="s">
        <v>27</v>
      </c>
      <c r="E4" s="81"/>
      <c r="F4" s="19" t="s">
        <v>52</v>
      </c>
      <c r="G4" s="81"/>
      <c r="H4" s="81"/>
      <c r="I4" s="81"/>
      <c r="J4" s="81"/>
      <c r="K4" s="81"/>
      <c r="L4" s="81"/>
      <c r="M4" s="81"/>
      <c r="N4" s="83"/>
      <c r="O4" s="18"/>
      <c r="P4" s="12"/>
      <c r="Q4" s="12"/>
      <c r="R4" s="13"/>
      <c r="S4" s="12"/>
      <c r="T4" s="12"/>
      <c r="U4" s="13"/>
      <c r="V4" s="18"/>
      <c r="W4" s="84"/>
      <c r="X4" s="85"/>
      <c r="Y4" s="85"/>
      <c r="Z4" s="85"/>
      <c r="AA4" s="85"/>
      <c r="AB4" s="85"/>
      <c r="AC4" s="18"/>
      <c r="AD4" s="12"/>
      <c r="AE4" s="12"/>
      <c r="AF4" s="12"/>
      <c r="AG4" s="13"/>
      <c r="AH4" s="14"/>
      <c r="AI4" s="12"/>
      <c r="AJ4" s="80"/>
      <c r="AK4" s="70"/>
    </row>
    <row r="5" spans="1:37" s="79" customFormat="1" ht="15" customHeight="1" x14ac:dyDescent="0.25">
      <c r="A5" s="68"/>
      <c r="B5" s="81">
        <v>2015</v>
      </c>
      <c r="C5" s="81" t="s">
        <v>28</v>
      </c>
      <c r="D5" s="82" t="s">
        <v>29</v>
      </c>
      <c r="E5" s="81"/>
      <c r="F5" s="19" t="s">
        <v>52</v>
      </c>
      <c r="G5" s="81"/>
      <c r="H5" s="81"/>
      <c r="I5" s="81"/>
      <c r="J5" s="81"/>
      <c r="K5" s="81"/>
      <c r="L5" s="81"/>
      <c r="M5" s="81"/>
      <c r="N5" s="83"/>
      <c r="O5" s="18"/>
      <c r="P5" s="12"/>
      <c r="Q5" s="12"/>
      <c r="R5" s="13"/>
      <c r="S5" s="12"/>
      <c r="T5" s="12"/>
      <c r="U5" s="13"/>
      <c r="V5" s="18"/>
      <c r="W5" s="84"/>
      <c r="X5" s="85"/>
      <c r="Y5" s="85"/>
      <c r="Z5" s="85"/>
      <c r="AA5" s="85"/>
      <c r="AB5" s="85"/>
      <c r="AC5" s="18"/>
      <c r="AD5" s="12"/>
      <c r="AE5" s="12"/>
      <c r="AF5" s="12"/>
      <c r="AG5" s="13"/>
      <c r="AH5" s="14"/>
      <c r="AI5" s="12"/>
      <c r="AJ5" s="80"/>
      <c r="AK5" s="70"/>
    </row>
    <row r="6" spans="1:37" s="79" customFormat="1" ht="15" customHeight="1" x14ac:dyDescent="0.25">
      <c r="A6" s="68"/>
      <c r="B6" s="81">
        <v>2016</v>
      </c>
      <c r="C6" s="81" t="s">
        <v>30</v>
      </c>
      <c r="D6" s="82" t="s">
        <v>29</v>
      </c>
      <c r="E6" s="81"/>
      <c r="F6" s="19" t="s">
        <v>52</v>
      </c>
      <c r="G6" s="81"/>
      <c r="H6" s="81"/>
      <c r="I6" s="81"/>
      <c r="J6" s="81"/>
      <c r="K6" s="81"/>
      <c r="L6" s="81"/>
      <c r="M6" s="81"/>
      <c r="N6" s="83"/>
      <c r="O6" s="18"/>
      <c r="P6" s="12"/>
      <c r="Q6" s="12"/>
      <c r="R6" s="13"/>
      <c r="S6" s="12"/>
      <c r="T6" s="12"/>
      <c r="U6" s="13"/>
      <c r="V6" s="18"/>
      <c r="W6" s="84"/>
      <c r="X6" s="85"/>
      <c r="Y6" s="85"/>
      <c r="Z6" s="85"/>
      <c r="AA6" s="85"/>
      <c r="AB6" s="85"/>
      <c r="AC6" s="18"/>
      <c r="AD6" s="12"/>
      <c r="AE6" s="12"/>
      <c r="AF6" s="12"/>
      <c r="AG6" s="13"/>
      <c r="AH6" s="14"/>
      <c r="AI6" s="12"/>
      <c r="AJ6" s="80"/>
      <c r="AK6" s="70"/>
    </row>
    <row r="7" spans="1:37" s="79" customFormat="1" ht="15" customHeight="1" x14ac:dyDescent="0.25">
      <c r="A7" s="68"/>
      <c r="B7" s="81">
        <v>2017</v>
      </c>
      <c r="C7" s="81" t="s">
        <v>31</v>
      </c>
      <c r="D7" s="82" t="s">
        <v>29</v>
      </c>
      <c r="E7" s="81"/>
      <c r="F7" s="19" t="s">
        <v>52</v>
      </c>
      <c r="G7" s="81"/>
      <c r="H7" s="81"/>
      <c r="I7" s="81"/>
      <c r="J7" s="81"/>
      <c r="K7" s="81"/>
      <c r="L7" s="81"/>
      <c r="M7" s="81"/>
      <c r="N7" s="83"/>
      <c r="O7" s="18"/>
      <c r="P7" s="12"/>
      <c r="Q7" s="12"/>
      <c r="R7" s="13"/>
      <c r="S7" s="12"/>
      <c r="T7" s="12"/>
      <c r="U7" s="13"/>
      <c r="V7" s="18"/>
      <c r="W7" s="84"/>
      <c r="X7" s="85"/>
      <c r="Y7" s="85"/>
      <c r="Z7" s="85"/>
      <c r="AA7" s="85"/>
      <c r="AB7" s="85"/>
      <c r="AC7" s="18"/>
      <c r="AD7" s="12"/>
      <c r="AE7" s="12"/>
      <c r="AF7" s="12"/>
      <c r="AG7" s="13"/>
      <c r="AH7" s="14"/>
      <c r="AI7" s="12"/>
      <c r="AJ7" s="80"/>
      <c r="AK7" s="70"/>
    </row>
    <row r="8" spans="1:37" s="79" customFormat="1" ht="15" customHeight="1" x14ac:dyDescent="0.25">
      <c r="A8" s="68"/>
      <c r="B8" s="81">
        <v>2018</v>
      </c>
      <c r="C8" s="81" t="s">
        <v>33</v>
      </c>
      <c r="D8" s="82" t="s">
        <v>29</v>
      </c>
      <c r="E8" s="81"/>
      <c r="F8" s="19" t="s">
        <v>52</v>
      </c>
      <c r="G8" s="81"/>
      <c r="H8" s="81"/>
      <c r="I8" s="81"/>
      <c r="J8" s="81"/>
      <c r="K8" s="81"/>
      <c r="L8" s="81"/>
      <c r="M8" s="81"/>
      <c r="N8" s="83"/>
      <c r="O8" s="18"/>
      <c r="P8" s="12"/>
      <c r="Q8" s="12"/>
      <c r="R8" s="13"/>
      <c r="S8" s="12"/>
      <c r="T8" s="12"/>
      <c r="U8" s="13"/>
      <c r="V8" s="18"/>
      <c r="W8" s="84"/>
      <c r="X8" s="85"/>
      <c r="Y8" s="85"/>
      <c r="Z8" s="85"/>
      <c r="AA8" s="85"/>
      <c r="AB8" s="85"/>
      <c r="AC8" s="18"/>
      <c r="AD8" s="12"/>
      <c r="AE8" s="12"/>
      <c r="AF8" s="12"/>
      <c r="AG8" s="13"/>
      <c r="AH8" s="14"/>
      <c r="AI8" s="12"/>
      <c r="AJ8" s="80"/>
      <c r="AK8" s="70"/>
    </row>
    <row r="9" spans="1:37" s="79" customFormat="1" ht="15" customHeight="1" x14ac:dyDescent="0.25">
      <c r="A9" s="68"/>
      <c r="B9" s="86">
        <v>2018</v>
      </c>
      <c r="C9" s="86" t="s">
        <v>30</v>
      </c>
      <c r="D9" s="87" t="s">
        <v>32</v>
      </c>
      <c r="E9" s="25"/>
      <c r="F9" s="25" t="s">
        <v>53</v>
      </c>
      <c r="G9" s="25"/>
      <c r="H9" s="88"/>
      <c r="I9" s="86"/>
      <c r="J9" s="86"/>
      <c r="K9" s="86"/>
      <c r="L9" s="86"/>
      <c r="M9" s="89"/>
      <c r="N9" s="86"/>
      <c r="O9" s="18"/>
      <c r="P9" s="12"/>
      <c r="Q9" s="13"/>
      <c r="R9" s="13"/>
      <c r="S9" s="12"/>
      <c r="T9" s="12"/>
      <c r="U9" s="13"/>
      <c r="V9" s="18"/>
      <c r="W9" s="84"/>
      <c r="X9" s="85"/>
      <c r="Y9" s="85"/>
      <c r="Z9" s="85"/>
      <c r="AA9" s="85"/>
      <c r="AB9" s="90"/>
      <c r="AC9" s="18"/>
      <c r="AD9" s="12"/>
      <c r="AE9" s="12"/>
      <c r="AF9" s="12"/>
      <c r="AG9" s="13"/>
      <c r="AH9" s="14"/>
      <c r="AI9" s="12"/>
      <c r="AJ9" s="80"/>
      <c r="AK9" s="70"/>
    </row>
    <row r="10" spans="1:37" s="79" customFormat="1" ht="15" customHeight="1" x14ac:dyDescent="0.25">
      <c r="A10" s="68"/>
      <c r="B10" s="86">
        <v>2019</v>
      </c>
      <c r="C10" s="86" t="s">
        <v>33</v>
      </c>
      <c r="D10" s="87" t="s">
        <v>32</v>
      </c>
      <c r="E10" s="25"/>
      <c r="F10" s="25" t="s">
        <v>53</v>
      </c>
      <c r="G10" s="25"/>
      <c r="H10" s="88"/>
      <c r="I10" s="86"/>
      <c r="J10" s="86"/>
      <c r="K10" s="86"/>
      <c r="L10" s="86"/>
      <c r="M10" s="89"/>
      <c r="N10" s="86"/>
      <c r="O10" s="18"/>
      <c r="P10" s="12"/>
      <c r="Q10" s="13"/>
      <c r="R10" s="13"/>
      <c r="S10" s="12"/>
      <c r="T10" s="12"/>
      <c r="U10" s="13"/>
      <c r="V10" s="18"/>
      <c r="W10" s="84">
        <v>3</v>
      </c>
      <c r="X10" s="85">
        <v>0</v>
      </c>
      <c r="Y10" s="85">
        <v>0</v>
      </c>
      <c r="Z10" s="85">
        <v>0</v>
      </c>
      <c r="AA10" s="85">
        <v>1</v>
      </c>
      <c r="AB10" s="91">
        <v>0.1666</v>
      </c>
      <c r="AC10" s="18">
        <v>6</v>
      </c>
      <c r="AD10" s="12"/>
      <c r="AE10" s="12"/>
      <c r="AF10" s="12"/>
      <c r="AG10" s="13"/>
      <c r="AH10" s="14"/>
      <c r="AI10" s="12"/>
      <c r="AJ10" s="80"/>
      <c r="AK10" s="70"/>
    </row>
    <row r="11" spans="1:37" s="79" customFormat="1" ht="15" customHeight="1" x14ac:dyDescent="0.25">
      <c r="A11" s="68"/>
      <c r="B11" s="81">
        <v>2020</v>
      </c>
      <c r="C11" s="81" t="s">
        <v>67</v>
      </c>
      <c r="D11" s="82" t="s">
        <v>29</v>
      </c>
      <c r="E11" s="81"/>
      <c r="F11" s="19" t="s">
        <v>52</v>
      </c>
      <c r="G11" s="81"/>
      <c r="H11" s="81"/>
      <c r="I11" s="81"/>
      <c r="J11" s="81"/>
      <c r="K11" s="81"/>
      <c r="L11" s="81"/>
      <c r="M11" s="81"/>
      <c r="N11" s="83"/>
      <c r="O11" s="18"/>
      <c r="P11" s="12"/>
      <c r="Q11" s="12"/>
      <c r="R11" s="13"/>
      <c r="S11" s="12"/>
      <c r="T11" s="12"/>
      <c r="U11" s="13"/>
      <c r="V11" s="18"/>
      <c r="W11" s="84"/>
      <c r="X11" s="85"/>
      <c r="Y11" s="85"/>
      <c r="Z11" s="85"/>
      <c r="AA11" s="85"/>
      <c r="AB11" s="85"/>
      <c r="AC11" s="18"/>
      <c r="AD11" s="12"/>
      <c r="AE11" s="12"/>
      <c r="AF11" s="12"/>
      <c r="AG11" s="13"/>
      <c r="AH11" s="14"/>
      <c r="AI11" s="12"/>
      <c r="AJ11" s="80"/>
      <c r="AK11" s="70"/>
    </row>
    <row r="12" spans="1:37" s="79" customFormat="1" ht="15" customHeight="1" x14ac:dyDescent="0.2">
      <c r="A12" s="68"/>
      <c r="B12" s="63" t="s">
        <v>54</v>
      </c>
      <c r="C12" s="11"/>
      <c r="D12" s="9"/>
      <c r="E12" s="7">
        <f t="shared" ref="E12:M12" si="0">SUM(E4:E11)</f>
        <v>0</v>
      </c>
      <c r="F12" s="7">
        <f t="shared" si="0"/>
        <v>0</v>
      </c>
      <c r="G12" s="7">
        <f t="shared" si="0"/>
        <v>0</v>
      </c>
      <c r="H12" s="7">
        <f t="shared" si="0"/>
        <v>0</v>
      </c>
      <c r="I12" s="7">
        <f t="shared" si="0"/>
        <v>0</v>
      </c>
      <c r="J12" s="7">
        <f t="shared" si="0"/>
        <v>0</v>
      </c>
      <c r="K12" s="7">
        <f t="shared" si="0"/>
        <v>0</v>
      </c>
      <c r="L12" s="7">
        <f t="shared" si="0"/>
        <v>0</v>
      </c>
      <c r="M12" s="11">
        <f t="shared" si="0"/>
        <v>0</v>
      </c>
      <c r="N12" s="92">
        <v>0</v>
      </c>
      <c r="O12" s="93">
        <f t="shared" ref="O12:T12" si="1">SUM(O4:O11)</f>
        <v>0</v>
      </c>
      <c r="P12" s="7">
        <f t="shared" si="1"/>
        <v>0</v>
      </c>
      <c r="Q12" s="9">
        <f t="shared" si="1"/>
        <v>0</v>
      </c>
      <c r="R12" s="7">
        <f t="shared" si="1"/>
        <v>0</v>
      </c>
      <c r="S12" s="7">
        <f t="shared" si="1"/>
        <v>0</v>
      </c>
      <c r="T12" s="7">
        <f t="shared" si="1"/>
        <v>0</v>
      </c>
      <c r="U12" s="92">
        <v>0</v>
      </c>
      <c r="V12" s="93">
        <f t="shared" ref="V12:AA12" si="2">SUM(V4:V11)</f>
        <v>0</v>
      </c>
      <c r="W12" s="7">
        <f t="shared" si="2"/>
        <v>3</v>
      </c>
      <c r="X12" s="7">
        <f t="shared" si="2"/>
        <v>0</v>
      </c>
      <c r="Y12" s="7">
        <f t="shared" si="2"/>
        <v>0</v>
      </c>
      <c r="Z12" s="7">
        <f t="shared" si="2"/>
        <v>0</v>
      </c>
      <c r="AA12" s="7">
        <f t="shared" si="2"/>
        <v>1</v>
      </c>
      <c r="AB12" s="94">
        <f>PRODUCT(N18)</f>
        <v>0.16666666666666666</v>
      </c>
      <c r="AC12" s="93">
        <f t="shared" ref="AC12:AI12" si="3">SUM(AC4:AC11)</f>
        <v>6</v>
      </c>
      <c r="AD12" s="7">
        <f t="shared" si="3"/>
        <v>0</v>
      </c>
      <c r="AE12" s="7">
        <f t="shared" si="3"/>
        <v>0</v>
      </c>
      <c r="AF12" s="7">
        <f t="shared" si="3"/>
        <v>0</v>
      </c>
      <c r="AG12" s="7">
        <f t="shared" si="3"/>
        <v>0</v>
      </c>
      <c r="AH12" s="7">
        <f t="shared" si="3"/>
        <v>0</v>
      </c>
      <c r="AI12" s="7">
        <f t="shared" si="3"/>
        <v>0</v>
      </c>
      <c r="AJ12" s="80"/>
      <c r="AK12" s="70"/>
    </row>
    <row r="13" spans="1:37" s="98" customFormat="1" ht="15" customHeight="1" x14ac:dyDescent="0.2">
      <c r="A13" s="95"/>
      <c r="B13" s="1" t="s">
        <v>55</v>
      </c>
      <c r="C13" s="14"/>
      <c r="D13" s="96">
        <f>SUM(F12:H12)+((I12-F12-G12)/3)+(E12/3)+(AD12*25)+(AE12*25)+(AF12*10)+(AG12*25)+(AH12*20)+(AI12*15)+20-20</f>
        <v>0</v>
      </c>
      <c r="E13" s="15"/>
      <c r="F13" s="15"/>
      <c r="G13" s="15"/>
      <c r="H13" s="15"/>
      <c r="I13" s="15"/>
      <c r="J13" s="15"/>
      <c r="K13" s="15"/>
      <c r="L13" s="15"/>
      <c r="M13" s="15"/>
      <c r="N13" s="37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97"/>
      <c r="AI13" s="15"/>
      <c r="AJ13" s="68"/>
    </row>
    <row r="14" spans="1:37" s="99" customFormat="1" ht="15" customHeight="1" x14ac:dyDescent="0.25">
      <c r="A14" s="9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37"/>
      <c r="O14" s="18"/>
      <c r="P14" s="15"/>
      <c r="Q14" s="16"/>
      <c r="R14" s="15"/>
      <c r="S14" s="15"/>
      <c r="T14" s="15"/>
      <c r="U14" s="15"/>
      <c r="V14" s="18"/>
      <c r="W14" s="15"/>
      <c r="X14" s="15"/>
      <c r="Y14" s="15"/>
      <c r="Z14" s="15"/>
      <c r="AA14" s="15"/>
      <c r="AB14" s="15"/>
      <c r="AC14" s="18"/>
      <c r="AD14" s="15"/>
      <c r="AE14" s="15"/>
      <c r="AF14" s="15"/>
      <c r="AG14" s="15"/>
      <c r="AH14" s="15"/>
      <c r="AI14" s="15"/>
      <c r="AJ14" s="68"/>
    </row>
    <row r="15" spans="1:37" s="98" customFormat="1" ht="15" customHeight="1" x14ac:dyDescent="0.25">
      <c r="A15" s="95"/>
      <c r="B15" s="17" t="s">
        <v>56</v>
      </c>
      <c r="C15" s="100"/>
      <c r="D15" s="100"/>
      <c r="E15" s="7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15"/>
      <c r="K15" s="7" t="s">
        <v>17</v>
      </c>
      <c r="L15" s="7" t="s">
        <v>18</v>
      </c>
      <c r="M15" s="7" t="s">
        <v>57</v>
      </c>
      <c r="N15" s="7" t="s">
        <v>9</v>
      </c>
      <c r="O15" s="10"/>
      <c r="P15" s="50" t="s">
        <v>58</v>
      </c>
      <c r="Q15" s="3"/>
      <c r="R15" s="3"/>
      <c r="S15" s="3"/>
      <c r="T15" s="101"/>
      <c r="U15" s="101"/>
      <c r="V15" s="101"/>
      <c r="W15" s="101"/>
      <c r="X15" s="101"/>
      <c r="Y15" s="101"/>
      <c r="Z15" s="101"/>
      <c r="AA15" s="3"/>
      <c r="AB15" s="3"/>
      <c r="AC15" s="101"/>
      <c r="AD15" s="3"/>
      <c r="AE15" s="3"/>
      <c r="AF15" s="3"/>
      <c r="AG15" s="3"/>
      <c r="AH15" s="3"/>
      <c r="AI15" s="51"/>
      <c r="AJ15" s="68"/>
      <c r="AK15" s="102"/>
    </row>
    <row r="16" spans="1:37" s="98" customFormat="1" ht="15" customHeight="1" x14ac:dyDescent="0.25">
      <c r="A16" s="95"/>
      <c r="B16" s="50" t="s">
        <v>7</v>
      </c>
      <c r="C16" s="3"/>
      <c r="D16" s="51"/>
      <c r="E16" s="12"/>
      <c r="F16" s="12"/>
      <c r="G16" s="12"/>
      <c r="H16" s="12"/>
      <c r="I16" s="12"/>
      <c r="J16" s="15"/>
      <c r="K16" s="103"/>
      <c r="L16" s="103"/>
      <c r="M16" s="103"/>
      <c r="N16" s="67"/>
      <c r="O16" s="10"/>
      <c r="P16" s="47" t="s">
        <v>59</v>
      </c>
      <c r="Q16" s="119"/>
      <c r="R16" s="48" t="s">
        <v>65</v>
      </c>
      <c r="S16" s="48"/>
      <c r="T16" s="48"/>
      <c r="U16" s="48"/>
      <c r="V16" s="48"/>
      <c r="W16" s="48"/>
      <c r="X16" s="48"/>
      <c r="Y16" s="48"/>
      <c r="Z16" s="48"/>
      <c r="AA16" s="120" t="s">
        <v>60</v>
      </c>
      <c r="AB16" s="120"/>
      <c r="AC16" s="48"/>
      <c r="AD16" s="48" t="s">
        <v>66</v>
      </c>
      <c r="AE16" s="48"/>
      <c r="AF16" s="121"/>
      <c r="AG16" s="48"/>
      <c r="AH16" s="48"/>
      <c r="AI16" s="49"/>
      <c r="AJ16" s="68"/>
      <c r="AK16" s="102"/>
    </row>
    <row r="17" spans="1:37" s="98" customFormat="1" ht="15" customHeight="1" x14ac:dyDescent="0.25">
      <c r="A17" s="95"/>
      <c r="B17" s="104" t="s">
        <v>38</v>
      </c>
      <c r="C17" s="105"/>
      <c r="D17" s="106"/>
      <c r="E17" s="12"/>
      <c r="F17" s="12"/>
      <c r="G17" s="12"/>
      <c r="H17" s="12"/>
      <c r="I17" s="12"/>
      <c r="J17" s="15"/>
      <c r="K17" s="103"/>
      <c r="L17" s="103"/>
      <c r="M17" s="103"/>
      <c r="N17" s="67"/>
      <c r="O17" s="10">
        <v>0</v>
      </c>
      <c r="P17" s="122" t="s">
        <v>61</v>
      </c>
      <c r="Q17" s="123"/>
      <c r="R17" s="124"/>
      <c r="S17" s="124"/>
      <c r="T17" s="124"/>
      <c r="U17" s="124"/>
      <c r="V17" s="124"/>
      <c r="W17" s="124"/>
      <c r="X17" s="124"/>
      <c r="Y17" s="124"/>
      <c r="Z17" s="124"/>
      <c r="AA17" s="125"/>
      <c r="AB17" s="125"/>
      <c r="AC17" s="124"/>
      <c r="AD17" s="124"/>
      <c r="AE17" s="124"/>
      <c r="AF17" s="93"/>
      <c r="AG17" s="124"/>
      <c r="AH17" s="124"/>
      <c r="AI17" s="126"/>
      <c r="AJ17" s="68"/>
      <c r="AK17" s="102"/>
    </row>
    <row r="18" spans="1:37" s="98" customFormat="1" ht="15" customHeight="1" x14ac:dyDescent="0.25">
      <c r="A18" s="95"/>
      <c r="B18" s="107" t="s">
        <v>39</v>
      </c>
      <c r="C18" s="108"/>
      <c r="D18" s="109"/>
      <c r="E18" s="84">
        <f>SUM(W12)</f>
        <v>3</v>
      </c>
      <c r="F18" s="84">
        <f>SUM(X12)</f>
        <v>0</v>
      </c>
      <c r="G18" s="84">
        <f>SUM(Y12)</f>
        <v>0</v>
      </c>
      <c r="H18" s="84">
        <f>SUM(Z12)</f>
        <v>0</v>
      </c>
      <c r="I18" s="84">
        <f>SUM(AA12)</f>
        <v>1</v>
      </c>
      <c r="J18" s="15"/>
      <c r="K18" s="110">
        <f>PRODUCT((F18+G18)/E18)</f>
        <v>0</v>
      </c>
      <c r="L18" s="110">
        <f>PRODUCT(H18/E18)</f>
        <v>0</v>
      </c>
      <c r="M18" s="110">
        <f>PRODUCT(I18/E18)</f>
        <v>0.33333333333333331</v>
      </c>
      <c r="N18" s="111">
        <f>PRODUCT(I18/O18)</f>
        <v>0.16666666666666666</v>
      </c>
      <c r="O18" s="10">
        <v>6</v>
      </c>
      <c r="P18" s="122" t="s">
        <v>62</v>
      </c>
      <c r="Q18" s="123"/>
      <c r="R18" s="124"/>
      <c r="S18" s="124"/>
      <c r="T18" s="124"/>
      <c r="U18" s="124"/>
      <c r="V18" s="124"/>
      <c r="W18" s="124"/>
      <c r="X18" s="124"/>
      <c r="Y18" s="124"/>
      <c r="Z18" s="124"/>
      <c r="AA18" s="125"/>
      <c r="AB18" s="125"/>
      <c r="AC18" s="124"/>
      <c r="AD18" s="124"/>
      <c r="AE18" s="124"/>
      <c r="AF18" s="93"/>
      <c r="AG18" s="124"/>
      <c r="AH18" s="124"/>
      <c r="AI18" s="126"/>
      <c r="AJ18" s="68"/>
      <c r="AK18" s="102"/>
    </row>
    <row r="19" spans="1:37" s="98" customFormat="1" ht="15" customHeight="1" x14ac:dyDescent="0.25">
      <c r="A19" s="95"/>
      <c r="B19" s="112" t="s">
        <v>63</v>
      </c>
      <c r="C19" s="113"/>
      <c r="D19" s="114"/>
      <c r="E19" s="7">
        <f>SUM(E16:E18)</f>
        <v>3</v>
      </c>
      <c r="F19" s="7">
        <f>SUM(F16:F18)</f>
        <v>0</v>
      </c>
      <c r="G19" s="7">
        <f>SUM(G16:G18)</f>
        <v>0</v>
      </c>
      <c r="H19" s="7">
        <f>SUM(H16:H18)</f>
        <v>0</v>
      </c>
      <c r="I19" s="7">
        <f>SUM(I16:I18)</f>
        <v>1</v>
      </c>
      <c r="J19" s="15"/>
      <c r="K19" s="115">
        <f>PRODUCT((F19+G19)/E19)</f>
        <v>0</v>
      </c>
      <c r="L19" s="115">
        <f>PRODUCT(H19/E19)</f>
        <v>0</v>
      </c>
      <c r="M19" s="115">
        <f>PRODUCT(I19/E19)</f>
        <v>0.33333333333333331</v>
      </c>
      <c r="N19" s="92">
        <f>PRODUCT(I19/O19)</f>
        <v>0.16666666666666666</v>
      </c>
      <c r="O19" s="10">
        <f>SUM(O17:O18)</f>
        <v>6</v>
      </c>
      <c r="P19" s="127" t="s">
        <v>64</v>
      </c>
      <c r="Q19" s="128"/>
      <c r="R19" s="128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30"/>
      <c r="AI19" s="131"/>
      <c r="AJ19" s="68"/>
      <c r="AK19" s="102"/>
    </row>
    <row r="20" spans="1:37" s="79" customFormat="1" ht="15" customHeight="1" x14ac:dyDescent="0.25">
      <c r="A20" s="68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37"/>
      <c r="O20" s="18"/>
      <c r="P20" s="15"/>
      <c r="Q20" s="16"/>
      <c r="R20" s="15"/>
      <c r="S20" s="15"/>
      <c r="T20" s="10"/>
      <c r="U20" s="10"/>
      <c r="V20" s="18"/>
      <c r="W20" s="10"/>
      <c r="X20" s="116"/>
      <c r="Y20" s="116"/>
      <c r="Z20" s="10"/>
      <c r="AA20" s="10"/>
      <c r="AB20" s="10"/>
      <c r="AC20" s="18"/>
      <c r="AD20" s="10"/>
      <c r="AE20" s="10"/>
      <c r="AF20" s="10"/>
      <c r="AG20" s="10"/>
      <c r="AH20" s="10"/>
      <c r="AI20" s="10"/>
      <c r="AJ20" s="80"/>
      <c r="AK20" s="70"/>
    </row>
    <row r="21" spans="1:37" ht="15" customHeight="1" x14ac:dyDescent="0.25">
      <c r="A21" s="68"/>
      <c r="B21" s="16" t="s">
        <v>10</v>
      </c>
      <c r="C21" s="15"/>
      <c r="D21" s="53" t="s">
        <v>35</v>
      </c>
      <c r="E21" s="10"/>
      <c r="F21" s="18"/>
      <c r="G21" s="18"/>
      <c r="H21" s="42"/>
      <c r="I21" s="42"/>
      <c r="J21" s="42"/>
      <c r="K21" s="42"/>
      <c r="L21" s="42"/>
      <c r="M21" s="16"/>
      <c r="N21" s="16"/>
      <c r="O21" s="16"/>
      <c r="P21" s="15"/>
      <c r="Q21" s="15"/>
      <c r="R21" s="15"/>
      <c r="S21" s="15"/>
      <c r="T21" s="15"/>
      <c r="U21" s="15"/>
      <c r="W21" s="10"/>
      <c r="X21" s="116"/>
      <c r="Y21" s="116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K21" s="71"/>
    </row>
    <row r="22" spans="1:37" s="79" customFormat="1" ht="15" customHeight="1" x14ac:dyDescent="0.25">
      <c r="A22" s="68"/>
      <c r="B22" s="16"/>
      <c r="C22" s="15"/>
      <c r="D22" s="53" t="s">
        <v>24</v>
      </c>
      <c r="E22" s="15"/>
      <c r="F22" s="15"/>
      <c r="G22" s="15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5"/>
      <c r="V22" s="15"/>
      <c r="W22" s="10"/>
      <c r="X22" s="116"/>
      <c r="Y22" s="116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80"/>
      <c r="AK22" s="71"/>
    </row>
    <row r="23" spans="1:37" ht="15" customHeight="1" x14ac:dyDescent="0.25">
      <c r="A23" s="68"/>
      <c r="B23" s="16"/>
      <c r="C23" s="15"/>
      <c r="D23" s="53" t="s">
        <v>36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5"/>
      <c r="V23" s="15"/>
      <c r="W23" s="10"/>
      <c r="X23" s="116"/>
      <c r="Y23" s="116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K23" s="71"/>
    </row>
    <row r="24" spans="1:37" ht="15" customHeight="1" x14ac:dyDescent="0.25">
      <c r="A24" s="68"/>
      <c r="B24" s="16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5"/>
      <c r="V24" s="10"/>
      <c r="W24" s="10"/>
      <c r="X24" s="116"/>
      <c r="Y24" s="116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K24" s="71"/>
    </row>
    <row r="25" spans="1:37" ht="15" customHeight="1" x14ac:dyDescent="0.25">
      <c r="A25" s="68"/>
      <c r="B25" s="16"/>
      <c r="C25" s="15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5"/>
      <c r="V25" s="15"/>
      <c r="W25" s="10"/>
      <c r="X25" s="116"/>
      <c r="Y25" s="116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K25" s="71"/>
    </row>
    <row r="26" spans="1:37" ht="15" customHeight="1" x14ac:dyDescent="0.25">
      <c r="A26" s="68"/>
      <c r="B26" s="16"/>
      <c r="C26" s="15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5"/>
      <c r="V26" s="15"/>
      <c r="W26" s="10"/>
      <c r="X26" s="116"/>
      <c r="Y26" s="116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K26" s="71"/>
    </row>
    <row r="27" spans="1:37" ht="15" customHeight="1" x14ac:dyDescent="0.25">
      <c r="A27" s="68"/>
      <c r="B27" s="15"/>
      <c r="C27" s="15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5"/>
      <c r="V27" s="15"/>
      <c r="W27" s="10"/>
      <c r="X27" s="116"/>
      <c r="Y27" s="116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K27" s="71"/>
    </row>
    <row r="28" spans="1:37" ht="15" customHeight="1" x14ac:dyDescent="0.25">
      <c r="A28" s="68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0"/>
      <c r="P28" s="15"/>
      <c r="Q28" s="10"/>
      <c r="R28" s="10"/>
      <c r="S28" s="10"/>
      <c r="T28" s="10"/>
      <c r="U28" s="10"/>
      <c r="V28" s="10"/>
      <c r="W28" s="10"/>
      <c r="X28" s="116"/>
      <c r="Y28" s="116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K28" s="71"/>
    </row>
    <row r="29" spans="1:37" ht="15" customHeight="1" x14ac:dyDescent="0.25">
      <c r="A29" s="68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0"/>
      <c r="P29" s="15"/>
      <c r="Q29" s="10"/>
      <c r="R29" s="10"/>
      <c r="S29" s="10"/>
      <c r="T29" s="10"/>
      <c r="U29" s="10"/>
      <c r="V29" s="10"/>
      <c r="W29" s="10"/>
      <c r="X29" s="116"/>
      <c r="Y29" s="116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K29" s="71"/>
    </row>
    <row r="30" spans="1:37" ht="15" customHeight="1" x14ac:dyDescent="0.25">
      <c r="A30" s="68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0"/>
      <c r="P30" s="15"/>
      <c r="Q30" s="10"/>
      <c r="R30" s="10"/>
      <c r="S30" s="10"/>
      <c r="T30" s="10"/>
      <c r="U30" s="10"/>
      <c r="V30" s="10"/>
      <c r="W30" s="10"/>
      <c r="X30" s="116"/>
      <c r="Y30" s="116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K30" s="71"/>
    </row>
    <row r="31" spans="1:37" ht="15" customHeight="1" x14ac:dyDescent="0.25">
      <c r="A31" s="68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0"/>
      <c r="P31" s="15"/>
      <c r="Q31" s="10"/>
      <c r="R31" s="10"/>
      <c r="S31" s="10"/>
      <c r="T31" s="10"/>
      <c r="U31" s="10"/>
      <c r="V31" s="10"/>
      <c r="W31" s="10"/>
      <c r="X31" s="116"/>
      <c r="Y31" s="116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71"/>
    </row>
    <row r="32" spans="1:37" ht="15" customHeight="1" x14ac:dyDescent="0.25">
      <c r="A32" s="68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0"/>
      <c r="P32" s="15"/>
      <c r="Q32" s="10"/>
      <c r="R32" s="10"/>
      <c r="S32" s="10"/>
      <c r="T32" s="10"/>
      <c r="U32" s="10"/>
      <c r="V32" s="10"/>
      <c r="W32" s="10"/>
      <c r="X32" s="116"/>
      <c r="Y32" s="116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71"/>
    </row>
    <row r="33" spans="1:37" ht="15" customHeight="1" x14ac:dyDescent="0.25">
      <c r="A33" s="68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0"/>
      <c r="P33" s="15"/>
      <c r="Q33" s="10"/>
      <c r="R33" s="10"/>
      <c r="S33" s="10"/>
      <c r="T33" s="10"/>
      <c r="U33" s="10"/>
      <c r="V33" s="10"/>
      <c r="W33" s="10"/>
      <c r="X33" s="116"/>
      <c r="Y33" s="116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K33" s="71"/>
    </row>
    <row r="34" spans="1:37" ht="15" customHeight="1" x14ac:dyDescent="0.25">
      <c r="A34" s="68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0"/>
      <c r="P34" s="15"/>
      <c r="Q34" s="10"/>
      <c r="R34" s="10"/>
      <c r="S34" s="10"/>
      <c r="T34" s="10"/>
      <c r="U34" s="10"/>
      <c r="V34" s="10"/>
      <c r="W34" s="10"/>
      <c r="X34" s="116"/>
      <c r="Y34" s="116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K34" s="71"/>
    </row>
    <row r="35" spans="1:37" ht="15" customHeight="1" x14ac:dyDescent="0.25">
      <c r="A35" s="68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0"/>
      <c r="P35" s="15"/>
      <c r="Q35" s="10"/>
      <c r="R35" s="10"/>
      <c r="S35" s="10"/>
      <c r="T35" s="10"/>
      <c r="U35" s="10"/>
      <c r="V35" s="10"/>
      <c r="W35" s="10"/>
      <c r="X35" s="116"/>
      <c r="Y35" s="116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K35" s="71"/>
    </row>
    <row r="36" spans="1:37" ht="15" customHeight="1" x14ac:dyDescent="0.25">
      <c r="A36" s="6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0"/>
      <c r="P36" s="15"/>
      <c r="Q36" s="10"/>
      <c r="R36" s="10"/>
      <c r="S36" s="10"/>
      <c r="T36" s="10"/>
      <c r="U36" s="10"/>
      <c r="V36" s="10"/>
      <c r="W36" s="10"/>
      <c r="X36" s="116"/>
      <c r="Y36" s="116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K36" s="71"/>
    </row>
    <row r="37" spans="1:37" ht="15" customHeight="1" x14ac:dyDescent="0.25">
      <c r="A37" s="68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0"/>
      <c r="P37" s="15"/>
      <c r="Q37" s="10"/>
      <c r="R37" s="10"/>
      <c r="S37" s="10"/>
      <c r="T37" s="10"/>
      <c r="U37" s="10"/>
      <c r="V37" s="10"/>
      <c r="W37" s="10"/>
      <c r="X37" s="116"/>
      <c r="Y37" s="116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K37" s="71"/>
    </row>
    <row r="38" spans="1:37" ht="15" customHeight="1" x14ac:dyDescent="0.25">
      <c r="A38" s="68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0"/>
      <c r="P38" s="15"/>
      <c r="Q38" s="10"/>
      <c r="R38" s="10"/>
      <c r="S38" s="10"/>
      <c r="T38" s="10"/>
      <c r="U38" s="10"/>
      <c r="V38" s="10"/>
      <c r="W38" s="10"/>
      <c r="X38" s="116"/>
      <c r="Y38" s="116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K38" s="71"/>
    </row>
    <row r="39" spans="1:37" ht="15" customHeight="1" x14ac:dyDescent="0.25">
      <c r="A39" s="68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0"/>
      <c r="P39" s="15"/>
      <c r="Q39" s="10"/>
      <c r="R39" s="10"/>
      <c r="S39" s="10"/>
      <c r="T39" s="10"/>
      <c r="U39" s="10"/>
      <c r="V39" s="10"/>
      <c r="W39" s="10"/>
      <c r="X39" s="116"/>
      <c r="Y39" s="116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K39" s="71"/>
    </row>
    <row r="40" spans="1:37" ht="15" customHeight="1" x14ac:dyDescent="0.25">
      <c r="A40" s="68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0"/>
      <c r="P40" s="15"/>
      <c r="Q40" s="10"/>
      <c r="R40" s="10"/>
      <c r="S40" s="10"/>
      <c r="T40" s="10"/>
      <c r="U40" s="10"/>
      <c r="V40" s="10"/>
      <c r="W40" s="10"/>
      <c r="X40" s="116"/>
      <c r="Y40" s="116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K40" s="71"/>
    </row>
    <row r="41" spans="1:37" ht="15" customHeight="1" x14ac:dyDescent="0.25">
      <c r="A41" s="68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0"/>
      <c r="P41" s="15"/>
      <c r="Q41" s="10"/>
      <c r="R41" s="10"/>
      <c r="S41" s="10"/>
      <c r="T41" s="10"/>
      <c r="U41" s="10"/>
      <c r="V41" s="10"/>
      <c r="W41" s="10"/>
      <c r="X41" s="116"/>
      <c r="Y41" s="116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K41" s="71"/>
    </row>
    <row r="42" spans="1:37" ht="15" customHeight="1" x14ac:dyDescent="0.25">
      <c r="A42" s="68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0"/>
      <c r="P42" s="15"/>
      <c r="Q42" s="10"/>
      <c r="R42" s="10"/>
      <c r="S42" s="10"/>
      <c r="T42" s="10"/>
      <c r="U42" s="10"/>
      <c r="V42" s="10"/>
      <c r="W42" s="10"/>
      <c r="X42" s="116"/>
      <c r="Y42" s="116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K42" s="71"/>
    </row>
    <row r="43" spans="1:37" ht="15" customHeight="1" x14ac:dyDescent="0.25">
      <c r="A43" s="68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0"/>
      <c r="P43" s="15"/>
      <c r="Q43" s="10"/>
      <c r="R43" s="10"/>
      <c r="S43" s="10"/>
      <c r="T43" s="10"/>
      <c r="U43" s="10"/>
      <c r="V43" s="10"/>
      <c r="W43" s="10"/>
      <c r="X43" s="116"/>
      <c r="Y43" s="116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K43" s="71"/>
    </row>
    <row r="44" spans="1:37" ht="15" customHeight="1" x14ac:dyDescent="0.25">
      <c r="A44" s="68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0"/>
      <c r="P44" s="15"/>
      <c r="Q44" s="10"/>
      <c r="R44" s="10"/>
      <c r="S44" s="10"/>
      <c r="T44" s="10"/>
      <c r="U44" s="10"/>
      <c r="V44" s="10"/>
      <c r="W44" s="10"/>
      <c r="X44" s="116"/>
      <c r="Y44" s="116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K44" s="71"/>
    </row>
    <row r="45" spans="1:37" ht="15" customHeight="1" x14ac:dyDescent="0.25">
      <c r="A45" s="68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0"/>
      <c r="P45" s="15"/>
      <c r="Q45" s="10"/>
      <c r="R45" s="10"/>
      <c r="S45" s="10"/>
      <c r="T45" s="10"/>
      <c r="U45" s="10"/>
      <c r="V45" s="10"/>
      <c r="W45" s="10"/>
      <c r="X45" s="116"/>
      <c r="Y45" s="116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K45" s="71"/>
    </row>
    <row r="46" spans="1:37" ht="15" customHeight="1" x14ac:dyDescent="0.25">
      <c r="A46" s="68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0"/>
      <c r="P46" s="15"/>
      <c r="Q46" s="10"/>
      <c r="R46" s="10"/>
      <c r="S46" s="10"/>
      <c r="T46" s="10"/>
      <c r="U46" s="10"/>
      <c r="V46" s="10"/>
      <c r="W46" s="10"/>
      <c r="X46" s="116"/>
      <c r="Y46" s="116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K46" s="71"/>
    </row>
    <row r="47" spans="1:37" ht="15" customHeight="1" x14ac:dyDescent="0.25">
      <c r="A47" s="68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0"/>
      <c r="P47" s="15"/>
      <c r="Q47" s="10"/>
      <c r="R47" s="10"/>
      <c r="S47" s="10"/>
      <c r="T47" s="10"/>
      <c r="U47" s="10"/>
      <c r="V47" s="10"/>
      <c r="W47" s="10"/>
      <c r="X47" s="116"/>
      <c r="Y47" s="116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K47" s="71"/>
    </row>
    <row r="48" spans="1:37" ht="15" customHeight="1" x14ac:dyDescent="0.25">
      <c r="A48" s="68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0"/>
      <c r="P48" s="15"/>
      <c r="Q48" s="10"/>
      <c r="R48" s="10"/>
      <c r="S48" s="10"/>
      <c r="T48" s="10"/>
      <c r="U48" s="10"/>
      <c r="V48" s="10"/>
      <c r="W48" s="10"/>
      <c r="X48" s="116"/>
      <c r="Y48" s="116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K48" s="71"/>
    </row>
    <row r="49" spans="1:37" ht="15" customHeight="1" x14ac:dyDescent="0.25">
      <c r="A49" s="68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0"/>
      <c r="P49" s="15"/>
      <c r="Q49" s="10"/>
      <c r="R49" s="10"/>
      <c r="S49" s="10"/>
      <c r="T49" s="10"/>
      <c r="U49" s="10"/>
      <c r="V49" s="10"/>
      <c r="W49" s="10"/>
      <c r="X49" s="116"/>
      <c r="Y49" s="116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K49" s="71"/>
    </row>
    <row r="50" spans="1:37" ht="15" customHeight="1" x14ac:dyDescent="0.25">
      <c r="A50" s="68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0"/>
      <c r="P50" s="15"/>
      <c r="Q50" s="16"/>
      <c r="R50" s="15"/>
      <c r="S50" s="15"/>
      <c r="T50" s="10"/>
      <c r="U50" s="10"/>
      <c r="V50" s="10"/>
      <c r="W50" s="10"/>
      <c r="X50" s="116"/>
      <c r="Y50" s="116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K50" s="71"/>
    </row>
    <row r="51" spans="1:37" ht="15" customHeight="1" x14ac:dyDescent="0.25">
      <c r="A51" s="68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0"/>
      <c r="P51" s="15"/>
      <c r="Q51" s="16"/>
      <c r="R51" s="15"/>
      <c r="S51" s="15"/>
      <c r="T51" s="10"/>
      <c r="U51" s="10"/>
      <c r="V51" s="10"/>
      <c r="W51" s="10"/>
      <c r="X51" s="116"/>
      <c r="Y51" s="116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K51" s="71"/>
    </row>
    <row r="52" spans="1:37" ht="15" customHeight="1" x14ac:dyDescent="0.25">
      <c r="A52" s="68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0"/>
      <c r="P52" s="15"/>
      <c r="Q52" s="16"/>
      <c r="R52" s="15"/>
      <c r="S52" s="15"/>
      <c r="T52" s="10"/>
      <c r="U52" s="10"/>
      <c r="V52" s="10"/>
      <c r="W52" s="10"/>
      <c r="X52" s="116"/>
      <c r="Y52" s="116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K52" s="71"/>
    </row>
    <row r="53" spans="1:37" ht="15" customHeight="1" x14ac:dyDescent="0.25">
      <c r="A53" s="68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0"/>
      <c r="P53" s="15"/>
      <c r="Q53" s="16"/>
      <c r="R53" s="15"/>
      <c r="S53" s="15"/>
      <c r="T53" s="10"/>
      <c r="U53" s="10"/>
      <c r="V53" s="10"/>
      <c r="W53" s="10"/>
      <c r="X53" s="116"/>
      <c r="Y53" s="116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K53" s="71"/>
    </row>
    <row r="54" spans="1:37" ht="15" customHeight="1" x14ac:dyDescent="0.25">
      <c r="A54" s="68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0"/>
      <c r="P54" s="15"/>
      <c r="Q54" s="16"/>
      <c r="R54" s="15"/>
      <c r="S54" s="15"/>
      <c r="T54" s="10"/>
      <c r="U54" s="10"/>
      <c r="V54" s="10"/>
      <c r="W54" s="10"/>
      <c r="X54" s="116"/>
      <c r="Y54" s="116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K54" s="71"/>
    </row>
    <row r="55" spans="1:37" ht="15" customHeight="1" x14ac:dyDescent="0.25">
      <c r="A55" s="68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0"/>
      <c r="P55" s="15"/>
      <c r="Q55" s="16"/>
      <c r="R55" s="15"/>
      <c r="S55" s="15"/>
      <c r="T55" s="10"/>
      <c r="U55" s="10"/>
      <c r="V55" s="10"/>
      <c r="W55" s="10"/>
      <c r="X55" s="116"/>
      <c r="Y55" s="116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K55" s="71"/>
    </row>
    <row r="56" spans="1:37" ht="15" customHeight="1" x14ac:dyDescent="0.25">
      <c r="A56" s="68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0"/>
      <c r="P56" s="15"/>
      <c r="Q56" s="16"/>
      <c r="R56" s="15"/>
      <c r="S56" s="15"/>
      <c r="T56" s="10"/>
      <c r="U56" s="10"/>
      <c r="V56" s="10"/>
      <c r="W56" s="10"/>
      <c r="X56" s="116"/>
      <c r="Y56" s="116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K56" s="71"/>
    </row>
    <row r="57" spans="1:37" ht="15" customHeight="1" x14ac:dyDescent="0.25">
      <c r="A57" s="68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0"/>
      <c r="P57" s="15"/>
      <c r="Q57" s="16"/>
      <c r="R57" s="15"/>
      <c r="S57" s="15"/>
      <c r="T57" s="10"/>
      <c r="U57" s="10"/>
      <c r="V57" s="10"/>
      <c r="W57" s="10"/>
      <c r="X57" s="116"/>
      <c r="Y57" s="116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K57" s="71"/>
    </row>
    <row r="58" spans="1:37" ht="15" customHeight="1" x14ac:dyDescent="0.25">
      <c r="A58" s="68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0"/>
      <c r="P58" s="15"/>
      <c r="Q58" s="16"/>
      <c r="R58" s="15"/>
      <c r="S58" s="15"/>
      <c r="T58" s="10"/>
      <c r="U58" s="10"/>
      <c r="V58" s="10"/>
      <c r="W58" s="10"/>
      <c r="X58" s="116"/>
      <c r="Y58" s="116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K58" s="71"/>
    </row>
    <row r="59" spans="1:37" ht="15" customHeight="1" x14ac:dyDescent="0.25">
      <c r="A59" s="68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0"/>
      <c r="P59" s="15"/>
      <c r="Q59" s="16"/>
      <c r="R59" s="15"/>
      <c r="S59" s="15"/>
      <c r="T59" s="10"/>
      <c r="U59" s="10"/>
      <c r="V59" s="10"/>
      <c r="W59" s="10"/>
      <c r="X59" s="116"/>
      <c r="Y59" s="116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K59" s="71"/>
    </row>
    <row r="60" spans="1:37" ht="15" customHeight="1" x14ac:dyDescent="0.25">
      <c r="A60" s="68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0"/>
      <c r="P60" s="15"/>
      <c r="Q60" s="16"/>
      <c r="R60" s="15"/>
      <c r="S60" s="15"/>
      <c r="T60" s="10"/>
      <c r="U60" s="10"/>
      <c r="V60" s="10"/>
      <c r="W60" s="10"/>
      <c r="X60" s="116"/>
      <c r="Y60" s="116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K60" s="71"/>
    </row>
    <row r="61" spans="1:37" ht="15" customHeight="1" x14ac:dyDescent="0.25">
      <c r="A61" s="68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0"/>
      <c r="P61" s="15"/>
      <c r="Q61" s="16"/>
      <c r="R61" s="15"/>
      <c r="S61" s="15"/>
      <c r="T61" s="10"/>
      <c r="U61" s="10"/>
      <c r="V61" s="10"/>
      <c r="W61" s="10"/>
      <c r="X61" s="116"/>
      <c r="Y61" s="116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K61" s="71"/>
    </row>
    <row r="62" spans="1:37" ht="15" customHeight="1" x14ac:dyDescent="0.25">
      <c r="A62" s="68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0"/>
      <c r="P62" s="15"/>
      <c r="Q62" s="16"/>
      <c r="R62" s="15"/>
      <c r="S62" s="15"/>
      <c r="T62" s="10"/>
      <c r="U62" s="10"/>
      <c r="V62" s="10"/>
      <c r="W62" s="10"/>
      <c r="X62" s="116"/>
      <c r="Y62" s="116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K62" s="71"/>
    </row>
    <row r="63" spans="1:37" ht="15" customHeight="1" x14ac:dyDescent="0.25">
      <c r="A63" s="68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0"/>
      <c r="P63" s="15"/>
      <c r="Q63" s="16"/>
      <c r="R63" s="15"/>
      <c r="S63" s="15"/>
      <c r="T63" s="10"/>
      <c r="U63" s="10"/>
      <c r="V63" s="10"/>
      <c r="W63" s="10"/>
      <c r="X63" s="116"/>
      <c r="Y63" s="116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K63" s="71"/>
    </row>
    <row r="64" spans="1:37" ht="15" customHeight="1" x14ac:dyDescent="0.25">
      <c r="A64" s="68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0"/>
      <c r="P64" s="15"/>
      <c r="Q64" s="16"/>
      <c r="R64" s="15"/>
      <c r="S64" s="15"/>
      <c r="T64" s="10"/>
      <c r="U64" s="10"/>
      <c r="V64" s="10"/>
      <c r="W64" s="10"/>
      <c r="X64" s="116"/>
      <c r="Y64" s="116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K64" s="71"/>
    </row>
    <row r="65" spans="1:37" ht="15" customHeight="1" x14ac:dyDescent="0.25">
      <c r="A65" s="68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0"/>
      <c r="P65" s="15"/>
      <c r="Q65" s="16"/>
      <c r="R65" s="15"/>
      <c r="S65" s="15"/>
      <c r="T65" s="10"/>
      <c r="U65" s="10"/>
      <c r="V65" s="10"/>
      <c r="W65" s="10"/>
      <c r="X65" s="116"/>
      <c r="Y65" s="116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K65" s="71"/>
    </row>
    <row r="66" spans="1:37" ht="15" customHeight="1" x14ac:dyDescent="0.25">
      <c r="A66" s="68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0"/>
      <c r="P66" s="15"/>
      <c r="Q66" s="16"/>
      <c r="R66" s="15"/>
      <c r="S66" s="15"/>
      <c r="T66" s="10"/>
      <c r="U66" s="10"/>
      <c r="V66" s="10"/>
      <c r="W66" s="10"/>
      <c r="X66" s="116"/>
      <c r="Y66" s="116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K66" s="71"/>
    </row>
    <row r="67" spans="1:37" ht="15" customHeight="1" x14ac:dyDescent="0.25">
      <c r="A67" s="68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0"/>
      <c r="P67" s="15"/>
      <c r="Q67" s="16"/>
      <c r="R67" s="15"/>
      <c r="S67" s="15"/>
      <c r="T67" s="10"/>
      <c r="U67" s="10"/>
      <c r="V67" s="10"/>
      <c r="W67" s="10"/>
      <c r="X67" s="116"/>
      <c r="Y67" s="116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K67" s="71"/>
    </row>
    <row r="68" spans="1:37" ht="15" customHeight="1" x14ac:dyDescent="0.25">
      <c r="A68" s="68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0"/>
      <c r="P68" s="15"/>
      <c r="Q68" s="16"/>
      <c r="R68" s="15"/>
      <c r="S68" s="15"/>
      <c r="T68" s="10"/>
      <c r="U68" s="10"/>
      <c r="V68" s="10"/>
      <c r="W68" s="10"/>
      <c r="X68" s="116"/>
      <c r="Y68" s="116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K68" s="71"/>
    </row>
    <row r="69" spans="1:37" ht="15" customHeight="1" x14ac:dyDescent="0.25">
      <c r="A69" s="68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0"/>
      <c r="P69" s="15"/>
      <c r="Q69" s="16"/>
      <c r="R69" s="15"/>
      <c r="S69" s="15"/>
      <c r="T69" s="10"/>
      <c r="U69" s="10"/>
      <c r="V69" s="10"/>
      <c r="W69" s="10"/>
      <c r="X69" s="116"/>
      <c r="Y69" s="116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K69" s="71"/>
    </row>
    <row r="70" spans="1:37" ht="15" customHeight="1" x14ac:dyDescent="0.25">
      <c r="B70" s="15"/>
      <c r="C70" s="15"/>
      <c r="D70" s="15"/>
      <c r="E70" s="15"/>
      <c r="F70" s="15"/>
      <c r="G70" s="15"/>
      <c r="H70" s="15"/>
      <c r="I70" s="15"/>
      <c r="J70" s="15"/>
      <c r="K70" s="15"/>
    </row>
    <row r="71" spans="1:37" ht="15" customHeight="1" x14ac:dyDescent="0.25"/>
    <row r="72" spans="1:37" ht="15" customHeight="1" x14ac:dyDescent="0.2"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</row>
    <row r="73" spans="1:37" ht="15" customHeight="1" x14ac:dyDescent="0.2"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</row>
    <row r="74" spans="1:37" ht="15" customHeight="1" x14ac:dyDescent="0.2"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</row>
    <row r="75" spans="1:37" ht="15" customHeight="1" x14ac:dyDescent="0.2"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</row>
    <row r="76" spans="1:37" ht="15" customHeight="1" x14ac:dyDescent="0.2"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</row>
    <row r="77" spans="1:37" ht="15" customHeight="1" x14ac:dyDescent="0.2"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</row>
    <row r="78" spans="1:37" ht="15" customHeight="1" x14ac:dyDescent="0.2"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71"/>
      <c r="AK78" s="71"/>
    </row>
    <row r="79" spans="1:37" ht="15" customHeight="1" x14ac:dyDescent="0.2"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</row>
    <row r="80" spans="1:37" ht="15" customHeight="1" x14ac:dyDescent="0.2"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</row>
    <row r="81" spans="2:37" ht="15" customHeight="1" x14ac:dyDescent="0.2"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</row>
    <row r="82" spans="2:37" ht="15" customHeight="1" x14ac:dyDescent="0.2"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</row>
    <row r="83" spans="2:37" ht="15" customHeight="1" x14ac:dyDescent="0.2"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</row>
    <row r="84" spans="2:37" ht="15" customHeight="1" x14ac:dyDescent="0.2"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</row>
    <row r="85" spans="2:37" ht="15" customHeight="1" x14ac:dyDescent="0.2"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</row>
    <row r="86" spans="2:37" ht="15" customHeight="1" x14ac:dyDescent="0.2"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</row>
    <row r="87" spans="2:37" ht="15" customHeight="1" x14ac:dyDescent="0.2"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</row>
    <row r="88" spans="2:37" ht="15" customHeight="1" x14ac:dyDescent="0.2"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</row>
    <row r="89" spans="2:37" ht="15" customHeight="1" x14ac:dyDescent="0.2"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1"/>
      <c r="AK89" s="71"/>
    </row>
    <row r="90" spans="2:37" ht="15" customHeight="1" x14ac:dyDescent="0.2"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</row>
    <row r="91" spans="2:37" ht="15" customHeight="1" x14ac:dyDescent="0.2"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</row>
    <row r="92" spans="2:37" ht="15" customHeight="1" x14ac:dyDescent="0.2"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1"/>
      <c r="AK92" s="71"/>
    </row>
    <row r="93" spans="2:37" ht="15" customHeight="1" x14ac:dyDescent="0.2"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</row>
    <row r="94" spans="2:37" ht="15" customHeight="1" x14ac:dyDescent="0.2"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71"/>
    </row>
    <row r="95" spans="2:37" ht="15" customHeight="1" x14ac:dyDescent="0.2"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</row>
    <row r="96" spans="2:37" ht="15" customHeight="1" x14ac:dyDescent="0.2"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</row>
    <row r="97" spans="2:37" ht="15" customHeight="1" x14ac:dyDescent="0.2"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</row>
    <row r="98" spans="2:37" ht="15" customHeight="1" x14ac:dyDescent="0.2"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</row>
    <row r="99" spans="2:37" ht="15" customHeight="1" x14ac:dyDescent="0.2"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</row>
    <row r="100" spans="2:37" ht="15" customHeight="1" x14ac:dyDescent="0.2"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</row>
    <row r="101" spans="2:37" ht="15" customHeight="1" x14ac:dyDescent="0.2"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</row>
    <row r="102" spans="2:37" ht="15" customHeight="1" x14ac:dyDescent="0.2"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</row>
    <row r="103" spans="2:37" ht="15" customHeight="1" x14ac:dyDescent="0.2"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</row>
    <row r="104" spans="2:37" ht="15" customHeight="1" x14ac:dyDescent="0.2"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</row>
    <row r="105" spans="2:37" ht="15" customHeight="1" x14ac:dyDescent="0.2"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</row>
    <row r="106" spans="2:37" ht="15" customHeight="1" x14ac:dyDescent="0.2"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</row>
    <row r="107" spans="2:37" ht="15" customHeight="1" x14ac:dyDescent="0.2"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</row>
    <row r="108" spans="2:37" ht="15" customHeight="1" x14ac:dyDescent="0.2"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</row>
    <row r="109" spans="2:37" ht="15" customHeight="1" x14ac:dyDescent="0.2"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</row>
    <row r="110" spans="2:37" ht="15" customHeight="1" x14ac:dyDescent="0.2"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</row>
    <row r="111" spans="2:37" ht="15" customHeight="1" x14ac:dyDescent="0.2"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</row>
    <row r="112" spans="2:37" ht="15" customHeight="1" x14ac:dyDescent="0.2"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</row>
    <row r="113" spans="2:37" ht="15" customHeight="1" x14ac:dyDescent="0.2"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</row>
    <row r="114" spans="2:37" ht="15" customHeight="1" x14ac:dyDescent="0.2"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</row>
    <row r="115" spans="2:37" ht="15" customHeight="1" x14ac:dyDescent="0.2"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</row>
    <row r="116" spans="2:37" ht="15" customHeight="1" x14ac:dyDescent="0.2">
      <c r="B116" s="71"/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</row>
    <row r="117" spans="2:37" ht="15" customHeight="1" x14ac:dyDescent="0.2">
      <c r="B117" s="71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</row>
    <row r="118" spans="2:37" ht="15" customHeight="1" x14ac:dyDescent="0.2"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</row>
    <row r="119" spans="2:37" ht="15" customHeight="1" x14ac:dyDescent="0.2"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</row>
    <row r="120" spans="2:37" ht="15" customHeight="1" x14ac:dyDescent="0.2"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</row>
    <row r="121" spans="2:37" ht="15" customHeight="1" x14ac:dyDescent="0.2"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</row>
    <row r="122" spans="2:37" ht="15" customHeight="1" x14ac:dyDescent="0.2"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</row>
    <row r="123" spans="2:37" ht="15" customHeight="1" x14ac:dyDescent="0.2"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</row>
    <row r="124" spans="2:37" ht="15" customHeight="1" x14ac:dyDescent="0.2"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</row>
    <row r="125" spans="2:37" ht="15" customHeight="1" x14ac:dyDescent="0.2"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</row>
    <row r="126" spans="2:37" ht="15" customHeight="1" x14ac:dyDescent="0.2"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  <c r="AH126" s="71"/>
      <c r="AI126" s="71"/>
      <c r="AJ126" s="71"/>
      <c r="AK126" s="71"/>
    </row>
    <row r="127" spans="2:37" ht="15" customHeight="1" x14ac:dyDescent="0.2"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</row>
    <row r="128" spans="2:37" ht="15" customHeight="1" x14ac:dyDescent="0.2"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</row>
    <row r="129" spans="2:37" ht="15" customHeight="1" x14ac:dyDescent="0.2"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</row>
    <row r="130" spans="2:37" ht="15" customHeight="1" x14ac:dyDescent="0.2"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</row>
    <row r="131" spans="2:37" ht="15" customHeight="1" x14ac:dyDescent="0.2"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</row>
    <row r="132" spans="2:37" ht="15" customHeight="1" x14ac:dyDescent="0.2"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</row>
    <row r="133" spans="2:37" ht="15" customHeight="1" x14ac:dyDescent="0.2"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</row>
    <row r="134" spans="2:37" ht="15" customHeight="1" x14ac:dyDescent="0.2"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</row>
    <row r="135" spans="2:37" ht="15" customHeight="1" x14ac:dyDescent="0.2">
      <c r="B135" s="71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</row>
    <row r="136" spans="2:37" ht="15" customHeight="1" x14ac:dyDescent="0.2"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</row>
    <row r="137" spans="2:37" ht="15" customHeight="1" x14ac:dyDescent="0.2"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</row>
    <row r="138" spans="2:37" ht="15" customHeight="1" x14ac:dyDescent="0.2">
      <c r="B138" s="71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</row>
    <row r="139" spans="2:37" ht="15" customHeight="1" x14ac:dyDescent="0.2"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</row>
    <row r="140" spans="2:37" ht="15" customHeight="1" x14ac:dyDescent="0.2"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</row>
    <row r="141" spans="2:37" ht="15" customHeight="1" x14ac:dyDescent="0.2">
      <c r="B141" s="71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</row>
    <row r="142" spans="2:37" ht="15" customHeight="1" x14ac:dyDescent="0.2"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</row>
    <row r="143" spans="2:37" ht="15" customHeight="1" x14ac:dyDescent="0.2"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</row>
    <row r="144" spans="2:37" ht="15" customHeight="1" x14ac:dyDescent="0.2"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</row>
    <row r="145" spans="2:37" ht="15" customHeight="1" x14ac:dyDescent="0.2"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</row>
    <row r="146" spans="2:37" ht="15" customHeight="1" x14ac:dyDescent="0.2"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</row>
    <row r="147" spans="2:37" ht="15" customHeight="1" x14ac:dyDescent="0.2"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</row>
    <row r="148" spans="2:37" ht="15" customHeight="1" x14ac:dyDescent="0.2"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</row>
    <row r="149" spans="2:37" ht="15" customHeight="1" x14ac:dyDescent="0.2"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</row>
    <row r="150" spans="2:37" ht="15" customHeight="1" x14ac:dyDescent="0.2"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</row>
    <row r="151" spans="2:37" ht="15" customHeight="1" x14ac:dyDescent="0.2"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</row>
    <row r="152" spans="2:37" ht="15" customHeight="1" x14ac:dyDescent="0.2"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</row>
    <row r="153" spans="2:37" ht="15" customHeight="1" x14ac:dyDescent="0.2"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</row>
    <row r="154" spans="2:37" ht="15" customHeight="1" x14ac:dyDescent="0.2"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</row>
    <row r="155" spans="2:37" ht="15" customHeight="1" x14ac:dyDescent="0.2"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</row>
    <row r="156" spans="2:37" ht="15" customHeight="1" x14ac:dyDescent="0.2">
      <c r="B156" s="71"/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</row>
    <row r="157" spans="2:37" ht="15" customHeight="1" x14ac:dyDescent="0.2"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</row>
    <row r="158" spans="2:37" ht="15" customHeight="1" x14ac:dyDescent="0.2"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  <c r="AD158" s="71"/>
      <c r="AE158" s="71"/>
      <c r="AF158" s="71"/>
      <c r="AG158" s="71"/>
      <c r="AH158" s="71"/>
      <c r="AI158" s="71"/>
      <c r="AJ158" s="71"/>
      <c r="AK158" s="71"/>
    </row>
    <row r="159" spans="2:37" ht="15" customHeight="1" x14ac:dyDescent="0.2">
      <c r="B159" s="71"/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  <c r="AH159" s="71"/>
      <c r="AI159" s="71"/>
      <c r="AJ159" s="71"/>
      <c r="AK159" s="71"/>
    </row>
    <row r="160" spans="2:37" ht="15" customHeight="1" x14ac:dyDescent="0.2">
      <c r="B160" s="71"/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  <c r="AJ160" s="71"/>
      <c r="AK160" s="71"/>
    </row>
    <row r="161" spans="2:37" ht="15" customHeight="1" x14ac:dyDescent="0.2">
      <c r="B161" s="71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  <c r="AJ161" s="71"/>
      <c r="AK161" s="71"/>
    </row>
    <row r="162" spans="2:37" ht="15" customHeight="1" x14ac:dyDescent="0.2">
      <c r="B162" s="71"/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1"/>
      <c r="AD162" s="71"/>
      <c r="AE162" s="71"/>
      <c r="AF162" s="71"/>
      <c r="AG162" s="71"/>
      <c r="AH162" s="71"/>
      <c r="AI162" s="71"/>
      <c r="AJ162" s="71"/>
      <c r="AK162" s="71"/>
    </row>
    <row r="163" spans="2:37" ht="15" customHeight="1" x14ac:dyDescent="0.2">
      <c r="B163" s="71"/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  <c r="AH163" s="71"/>
      <c r="AI163" s="71"/>
      <c r="AJ163" s="71"/>
      <c r="AK163" s="71"/>
    </row>
    <row r="164" spans="2:37" ht="15" customHeight="1" x14ac:dyDescent="0.2"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1"/>
      <c r="AD164" s="71"/>
      <c r="AE164" s="71"/>
      <c r="AF164" s="71"/>
      <c r="AG164" s="71"/>
      <c r="AH164" s="71"/>
      <c r="AI164" s="71"/>
      <c r="AJ164" s="71"/>
      <c r="AK164" s="71"/>
    </row>
    <row r="165" spans="2:37" ht="15" customHeight="1" x14ac:dyDescent="0.2">
      <c r="B165" s="71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1"/>
      <c r="AD165" s="71"/>
      <c r="AE165" s="71"/>
      <c r="AF165" s="71"/>
      <c r="AG165" s="71"/>
      <c r="AH165" s="71"/>
      <c r="AI165" s="71"/>
      <c r="AJ165" s="71"/>
      <c r="AK165" s="71"/>
    </row>
    <row r="166" spans="2:37" ht="15" customHeight="1" x14ac:dyDescent="0.2"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1"/>
      <c r="AD166" s="71"/>
      <c r="AE166" s="71"/>
      <c r="AF166" s="71"/>
      <c r="AG166" s="71"/>
      <c r="AH166" s="71"/>
      <c r="AI166" s="71"/>
      <c r="AJ166" s="71"/>
      <c r="AK166" s="71"/>
    </row>
    <row r="167" spans="2:37" ht="15" customHeight="1" x14ac:dyDescent="0.2"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  <c r="AD167" s="71"/>
      <c r="AE167" s="71"/>
      <c r="AF167" s="71"/>
      <c r="AG167" s="71"/>
      <c r="AH167" s="71"/>
      <c r="AI167" s="71"/>
      <c r="AJ167" s="71"/>
      <c r="AK167" s="71"/>
    </row>
    <row r="168" spans="2:37" ht="15" customHeight="1" x14ac:dyDescent="0.2">
      <c r="B168" s="71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1"/>
      <c r="AD168" s="71"/>
      <c r="AE168" s="71"/>
      <c r="AF168" s="71"/>
      <c r="AG168" s="71"/>
      <c r="AH168" s="71"/>
      <c r="AI168" s="71"/>
      <c r="AJ168" s="71"/>
      <c r="AK168" s="71"/>
    </row>
    <row r="169" spans="2:37" ht="15" customHeight="1" x14ac:dyDescent="0.2">
      <c r="B169" s="71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71"/>
      <c r="AD169" s="71"/>
      <c r="AE169" s="71"/>
      <c r="AF169" s="71"/>
      <c r="AG169" s="71"/>
      <c r="AH169" s="71"/>
      <c r="AI169" s="71"/>
      <c r="AJ169" s="71"/>
      <c r="AK169" s="71"/>
    </row>
    <row r="170" spans="2:37" ht="15" customHeight="1" x14ac:dyDescent="0.2">
      <c r="B170" s="71"/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1"/>
      <c r="AD170" s="71"/>
      <c r="AE170" s="71"/>
      <c r="AF170" s="71"/>
      <c r="AG170" s="71"/>
      <c r="AH170" s="71"/>
      <c r="AI170" s="71"/>
      <c r="AJ170" s="71"/>
      <c r="AK170" s="71"/>
    </row>
    <row r="171" spans="2:37" ht="15" customHeight="1" x14ac:dyDescent="0.2"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  <c r="AD171" s="71"/>
      <c r="AE171" s="71"/>
      <c r="AF171" s="71"/>
      <c r="AG171" s="71"/>
      <c r="AH171" s="71"/>
      <c r="AI171" s="71"/>
      <c r="AJ171" s="71"/>
      <c r="AK171" s="71"/>
    </row>
    <row r="172" spans="2:37" ht="15" customHeight="1" x14ac:dyDescent="0.2">
      <c r="B172" s="71"/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71"/>
      <c r="AC172" s="71"/>
      <c r="AD172" s="71"/>
      <c r="AE172" s="71"/>
      <c r="AF172" s="71"/>
      <c r="AG172" s="71"/>
      <c r="AH172" s="71"/>
      <c r="AI172" s="71"/>
      <c r="AJ172" s="71"/>
      <c r="AK172" s="71"/>
    </row>
    <row r="173" spans="2:37" ht="15" customHeight="1" x14ac:dyDescent="0.2">
      <c r="B173" s="71"/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71"/>
      <c r="AF173" s="71"/>
      <c r="AG173" s="71"/>
      <c r="AH173" s="71"/>
      <c r="AI173" s="71"/>
      <c r="AJ173" s="71"/>
      <c r="AK173" s="71"/>
    </row>
    <row r="174" spans="2:37" ht="15" customHeight="1" x14ac:dyDescent="0.2">
      <c r="B174" s="71"/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1"/>
      <c r="AD174" s="71"/>
      <c r="AE174" s="71"/>
      <c r="AF174" s="71"/>
      <c r="AG174" s="71"/>
      <c r="AH174" s="71"/>
      <c r="AI174" s="71"/>
      <c r="AJ174" s="71"/>
      <c r="AK174" s="71"/>
    </row>
    <row r="175" spans="2:37" ht="15" customHeight="1" x14ac:dyDescent="0.2">
      <c r="B175" s="71"/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1"/>
      <c r="AG175" s="71"/>
      <c r="AH175" s="71"/>
      <c r="AI175" s="71"/>
      <c r="AJ175" s="71"/>
      <c r="AK175" s="71"/>
    </row>
    <row r="184" spans="2:37" ht="15" customHeight="1" x14ac:dyDescent="0.2"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1"/>
      <c r="AD184" s="71"/>
      <c r="AE184" s="71"/>
      <c r="AF184" s="71"/>
      <c r="AG184" s="71"/>
      <c r="AH184" s="71"/>
      <c r="AI184" s="71"/>
      <c r="AJ184" s="71"/>
      <c r="AK184" s="71"/>
    </row>
    <row r="185" spans="2:37" ht="15" customHeight="1" x14ac:dyDescent="0.2"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1"/>
      <c r="AD185" s="71"/>
      <c r="AE185" s="71"/>
      <c r="AF185" s="71"/>
      <c r="AG185" s="71"/>
      <c r="AH185" s="71"/>
      <c r="AI185" s="71"/>
      <c r="AJ185" s="71"/>
      <c r="AK185" s="71"/>
    </row>
    <row r="186" spans="2:37" ht="15" customHeight="1" x14ac:dyDescent="0.2"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1"/>
      <c r="AD186" s="71"/>
      <c r="AE186" s="71"/>
      <c r="AF186" s="71"/>
      <c r="AG186" s="71"/>
      <c r="AH186" s="71"/>
      <c r="AI186" s="71"/>
      <c r="AJ186" s="71"/>
      <c r="AK186" s="71"/>
    </row>
    <row r="187" spans="2:37" ht="15" customHeight="1" x14ac:dyDescent="0.2"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1"/>
      <c r="AD187" s="71"/>
      <c r="AE187" s="71"/>
      <c r="AF187" s="71"/>
      <c r="AG187" s="71"/>
      <c r="AH187" s="71"/>
      <c r="AI187" s="71"/>
      <c r="AJ187" s="71"/>
      <c r="AK187" s="71"/>
    </row>
    <row r="188" spans="2:37" ht="15" customHeight="1" x14ac:dyDescent="0.2"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  <c r="AD188" s="71"/>
      <c r="AE188" s="71"/>
      <c r="AF188" s="71"/>
      <c r="AG188" s="71"/>
      <c r="AH188" s="71"/>
      <c r="AI188" s="71"/>
      <c r="AJ188" s="71"/>
      <c r="AK188" s="71"/>
    </row>
    <row r="189" spans="2:37" ht="15" customHeight="1" x14ac:dyDescent="0.2"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71"/>
      <c r="AF189" s="71"/>
      <c r="AG189" s="71"/>
      <c r="AH189" s="71"/>
      <c r="AI189" s="71"/>
      <c r="AJ189" s="71"/>
      <c r="AK189" s="71"/>
    </row>
    <row r="190" spans="2:37" ht="15" customHeight="1" x14ac:dyDescent="0.2"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1"/>
      <c r="AD190" s="71"/>
      <c r="AE190" s="71"/>
      <c r="AF190" s="71"/>
      <c r="AG190" s="71"/>
      <c r="AH190" s="71"/>
      <c r="AI190" s="71"/>
      <c r="AJ190" s="71"/>
      <c r="AK190" s="71"/>
    </row>
    <row r="191" spans="2:37" ht="15" customHeight="1" x14ac:dyDescent="0.2"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1"/>
      <c r="AD191" s="71"/>
      <c r="AE191" s="71"/>
      <c r="AF191" s="71"/>
      <c r="AG191" s="71"/>
      <c r="AH191" s="71"/>
      <c r="AI191" s="71"/>
      <c r="AJ191" s="71"/>
      <c r="AK191" s="71"/>
    </row>
    <row r="192" spans="2:37" ht="15" customHeight="1" x14ac:dyDescent="0.2"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1"/>
      <c r="AD192" s="71"/>
      <c r="AE192" s="71"/>
      <c r="AF192" s="71"/>
      <c r="AG192" s="71"/>
      <c r="AH192" s="71"/>
      <c r="AI192" s="71"/>
      <c r="AJ192" s="71"/>
      <c r="AK192" s="71"/>
    </row>
    <row r="193" spans="2:37" ht="15" customHeight="1" x14ac:dyDescent="0.2">
      <c r="B193" s="71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1"/>
      <c r="AD193" s="71"/>
      <c r="AE193" s="71"/>
      <c r="AF193" s="71"/>
      <c r="AG193" s="71"/>
      <c r="AH193" s="71"/>
      <c r="AI193" s="71"/>
      <c r="AJ193" s="71"/>
      <c r="AK193" s="71"/>
    </row>
    <row r="194" spans="2:37" ht="15" customHeight="1" x14ac:dyDescent="0.2"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1"/>
      <c r="AD194" s="71"/>
      <c r="AE194" s="71"/>
      <c r="AF194" s="71"/>
      <c r="AG194" s="71"/>
      <c r="AH194" s="71"/>
      <c r="AI194" s="71"/>
      <c r="AJ194" s="71"/>
      <c r="AK194" s="71"/>
    </row>
    <row r="195" spans="2:37" ht="15" customHeight="1" x14ac:dyDescent="0.2"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1"/>
      <c r="AD195" s="71"/>
      <c r="AE195" s="71"/>
      <c r="AF195" s="71"/>
      <c r="AG195" s="71"/>
      <c r="AH195" s="71"/>
      <c r="AI195" s="71"/>
      <c r="AJ195" s="71"/>
      <c r="AK195" s="71"/>
    </row>
    <row r="196" spans="2:37" ht="15" customHeight="1" x14ac:dyDescent="0.2"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1"/>
      <c r="AD196" s="71"/>
      <c r="AE196" s="71"/>
      <c r="AF196" s="71"/>
      <c r="AG196" s="71"/>
      <c r="AH196" s="71"/>
      <c r="AI196" s="71"/>
      <c r="AJ196" s="71"/>
      <c r="AK196" s="71"/>
    </row>
    <row r="197" spans="2:37" ht="15" customHeight="1" x14ac:dyDescent="0.2"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1"/>
      <c r="AD197" s="71"/>
      <c r="AE197" s="71"/>
      <c r="AF197" s="71"/>
      <c r="AG197" s="71"/>
      <c r="AH197" s="71"/>
      <c r="AI197" s="71"/>
      <c r="AJ197" s="71"/>
      <c r="AK197" s="71"/>
    </row>
    <row r="198" spans="2:37" ht="15" customHeight="1" x14ac:dyDescent="0.2"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1"/>
      <c r="AD198" s="71"/>
      <c r="AE198" s="71"/>
      <c r="AF198" s="71"/>
      <c r="AG198" s="71"/>
      <c r="AH198" s="71"/>
      <c r="AI198" s="71"/>
      <c r="AJ198" s="71"/>
      <c r="AK198" s="71"/>
    </row>
    <row r="199" spans="2:37" ht="15" customHeight="1" x14ac:dyDescent="0.2">
      <c r="B199" s="71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1"/>
      <c r="AD199" s="71"/>
      <c r="AE199" s="71"/>
      <c r="AF199" s="71"/>
      <c r="AG199" s="71"/>
      <c r="AH199" s="71"/>
      <c r="AI199" s="71"/>
      <c r="AJ199" s="71"/>
      <c r="AK199" s="71"/>
    </row>
    <row r="200" spans="2:37" ht="15" customHeight="1" x14ac:dyDescent="0.2"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1"/>
      <c r="AD200" s="71"/>
      <c r="AE200" s="71"/>
      <c r="AF200" s="71"/>
      <c r="AG200" s="71"/>
      <c r="AH200" s="71"/>
      <c r="AI200" s="71"/>
      <c r="AJ200" s="71"/>
      <c r="AK200" s="71"/>
    </row>
    <row r="201" spans="2:37" ht="15" customHeight="1" x14ac:dyDescent="0.2">
      <c r="B201" s="71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1"/>
      <c r="AD201" s="71"/>
      <c r="AE201" s="71"/>
      <c r="AF201" s="71"/>
      <c r="AG201" s="71"/>
      <c r="AH201" s="71"/>
      <c r="AI201" s="71"/>
      <c r="AJ201" s="71"/>
      <c r="AK201" s="71"/>
    </row>
    <row r="202" spans="2:37" ht="15" customHeight="1" x14ac:dyDescent="0.2">
      <c r="B202" s="71"/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1"/>
      <c r="AD202" s="71"/>
      <c r="AE202" s="71"/>
      <c r="AF202" s="71"/>
      <c r="AG202" s="71"/>
      <c r="AH202" s="71"/>
      <c r="AI202" s="71"/>
      <c r="AJ202" s="71"/>
      <c r="AK202" s="71"/>
    </row>
  </sheetData>
  <sortState ref="B10:AE11">
    <sortCondition ref="B1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6" t="s">
        <v>25</v>
      </c>
      <c r="C1" s="2"/>
      <c r="D1" s="3"/>
      <c r="E1" s="4" t="s">
        <v>34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6" t="s">
        <v>12</v>
      </c>
      <c r="Y2" s="57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8"/>
      <c r="W4" s="18"/>
      <c r="X4" s="12">
        <v>2014</v>
      </c>
      <c r="Y4" s="12" t="s">
        <v>26</v>
      </c>
      <c r="Z4" s="1" t="s">
        <v>27</v>
      </c>
      <c r="AA4" s="12">
        <v>11</v>
      </c>
      <c r="AB4" s="12">
        <v>0</v>
      </c>
      <c r="AC4" s="12">
        <v>1</v>
      </c>
      <c r="AD4" s="12">
        <v>0</v>
      </c>
      <c r="AE4" s="12">
        <v>14</v>
      </c>
      <c r="AF4" s="67">
        <v>0.35</v>
      </c>
      <c r="AG4" s="10">
        <v>40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8"/>
      <c r="W5" s="18"/>
      <c r="X5" s="12">
        <v>2015</v>
      </c>
      <c r="Y5" s="12" t="s">
        <v>28</v>
      </c>
      <c r="Z5" s="1" t="s">
        <v>29</v>
      </c>
      <c r="AA5" s="12">
        <v>11</v>
      </c>
      <c r="AB5" s="12">
        <v>0</v>
      </c>
      <c r="AC5" s="12">
        <v>3</v>
      </c>
      <c r="AD5" s="12">
        <v>2</v>
      </c>
      <c r="AE5" s="12">
        <v>33</v>
      </c>
      <c r="AF5" s="67">
        <v>0.45829999999999999</v>
      </c>
      <c r="AG5" s="10">
        <v>72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8"/>
      <c r="W6" s="18"/>
      <c r="X6" s="12">
        <v>2016</v>
      </c>
      <c r="Y6" s="12" t="s">
        <v>30</v>
      </c>
      <c r="Z6" s="1" t="s">
        <v>29</v>
      </c>
      <c r="AA6" s="12">
        <v>8</v>
      </c>
      <c r="AB6" s="12">
        <v>1</v>
      </c>
      <c r="AC6" s="12">
        <v>12</v>
      </c>
      <c r="AD6" s="12">
        <v>8</v>
      </c>
      <c r="AE6" s="12">
        <v>31</v>
      </c>
      <c r="AF6" s="67">
        <v>0.53439999999999999</v>
      </c>
      <c r="AG6" s="10">
        <v>58</v>
      </c>
      <c r="AH6" s="7"/>
      <c r="AI6" s="7"/>
      <c r="AJ6" s="7"/>
      <c r="AK6" s="7"/>
      <c r="AL6" s="10"/>
      <c r="AM6" s="12">
        <v>3</v>
      </c>
      <c r="AN6" s="12">
        <v>0</v>
      </c>
      <c r="AO6" s="12">
        <v>0</v>
      </c>
      <c r="AP6" s="12">
        <v>0</v>
      </c>
      <c r="AQ6" s="12">
        <v>7</v>
      </c>
      <c r="AR6" s="64">
        <v>0.53839999999999999</v>
      </c>
      <c r="AS6" s="65">
        <v>13</v>
      </c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2"/>
      <c r="C7" s="14"/>
      <c r="D7" s="1"/>
      <c r="E7" s="12"/>
      <c r="F7" s="12"/>
      <c r="G7" s="12"/>
      <c r="H7" s="13"/>
      <c r="I7" s="12"/>
      <c r="J7" s="31"/>
      <c r="K7" s="18"/>
      <c r="L7" s="39"/>
      <c r="M7" s="7"/>
      <c r="N7" s="7"/>
      <c r="O7" s="7"/>
      <c r="P7" s="10"/>
      <c r="Q7" s="12"/>
      <c r="R7" s="12"/>
      <c r="S7" s="13"/>
      <c r="T7" s="12"/>
      <c r="U7" s="12"/>
      <c r="V7" s="58"/>
      <c r="W7" s="18"/>
      <c r="X7" s="12">
        <v>2017</v>
      </c>
      <c r="Y7" s="12" t="s">
        <v>31</v>
      </c>
      <c r="Z7" s="1" t="s">
        <v>29</v>
      </c>
      <c r="AA7" s="12">
        <v>15</v>
      </c>
      <c r="AB7" s="12">
        <v>5</v>
      </c>
      <c r="AC7" s="12">
        <v>31</v>
      </c>
      <c r="AD7" s="12">
        <v>22</v>
      </c>
      <c r="AE7" s="12">
        <v>77</v>
      </c>
      <c r="AF7" s="67">
        <v>0.59230000000000005</v>
      </c>
      <c r="AG7" s="10">
        <v>130</v>
      </c>
      <c r="AH7" s="7" t="s">
        <v>30</v>
      </c>
      <c r="AI7" s="7"/>
      <c r="AJ7" s="7" t="s">
        <v>26</v>
      </c>
      <c r="AK7" s="7"/>
      <c r="AL7" s="10"/>
      <c r="AM7" s="12">
        <v>7</v>
      </c>
      <c r="AN7" s="12">
        <v>1</v>
      </c>
      <c r="AO7" s="12">
        <v>7</v>
      </c>
      <c r="AP7" s="12">
        <v>2</v>
      </c>
      <c r="AQ7" s="12">
        <v>30</v>
      </c>
      <c r="AR7" s="64">
        <v>0.56599999999999995</v>
      </c>
      <c r="AS7" s="65">
        <v>53</v>
      </c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ht="14.25" x14ac:dyDescent="0.2">
      <c r="A8" s="15"/>
      <c r="B8" s="12">
        <v>2018</v>
      </c>
      <c r="C8" s="14" t="s">
        <v>30</v>
      </c>
      <c r="D8" s="1" t="s">
        <v>32</v>
      </c>
      <c r="E8" s="12">
        <v>7</v>
      </c>
      <c r="F8" s="12">
        <v>0</v>
      </c>
      <c r="G8" s="12">
        <v>3</v>
      </c>
      <c r="H8" s="13">
        <v>1</v>
      </c>
      <c r="I8" s="12">
        <v>9</v>
      </c>
      <c r="J8" s="67">
        <v>0.26469999999999999</v>
      </c>
      <c r="K8" s="15">
        <v>34</v>
      </c>
      <c r="L8" s="39"/>
      <c r="M8" s="7"/>
      <c r="N8" s="7"/>
      <c r="O8" s="7"/>
      <c r="P8" s="15"/>
      <c r="Q8" s="12">
        <v>5</v>
      </c>
      <c r="R8" s="12">
        <v>0</v>
      </c>
      <c r="S8" s="13">
        <v>0</v>
      </c>
      <c r="T8" s="12">
        <v>0</v>
      </c>
      <c r="U8" s="12">
        <v>11</v>
      </c>
      <c r="V8" s="64">
        <v>0.34370000000000001</v>
      </c>
      <c r="W8" s="10">
        <v>32</v>
      </c>
      <c r="X8" s="12">
        <v>2018</v>
      </c>
      <c r="Y8" s="12" t="s">
        <v>33</v>
      </c>
      <c r="Z8" s="1" t="s">
        <v>29</v>
      </c>
      <c r="AA8" s="12">
        <v>9</v>
      </c>
      <c r="AB8" s="12">
        <v>2</v>
      </c>
      <c r="AC8" s="12">
        <v>9</v>
      </c>
      <c r="AD8" s="12">
        <v>8</v>
      </c>
      <c r="AE8" s="12">
        <v>46</v>
      </c>
      <c r="AF8" s="67">
        <v>0.63880000000000003</v>
      </c>
      <c r="AG8" s="10">
        <v>72</v>
      </c>
      <c r="AH8" s="7"/>
      <c r="AI8" s="7"/>
      <c r="AJ8" s="7"/>
      <c r="AK8" s="7"/>
      <c r="AL8" s="10"/>
      <c r="AM8" s="1"/>
      <c r="AN8" s="1"/>
      <c r="AO8" s="1"/>
      <c r="AP8" s="1"/>
      <c r="AQ8" s="12"/>
      <c r="AR8" s="64"/>
      <c r="AS8" s="6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12">
        <v>2019</v>
      </c>
      <c r="C9" s="14" t="s">
        <v>33</v>
      </c>
      <c r="D9" s="1" t="s">
        <v>32</v>
      </c>
      <c r="E9" s="12">
        <v>17</v>
      </c>
      <c r="F9" s="12">
        <v>1</v>
      </c>
      <c r="G9" s="12">
        <v>13</v>
      </c>
      <c r="H9" s="13">
        <v>3</v>
      </c>
      <c r="I9" s="12">
        <v>52</v>
      </c>
      <c r="J9" s="31">
        <v>0.49049999999999999</v>
      </c>
      <c r="K9" s="18">
        <v>106</v>
      </c>
      <c r="L9" s="39"/>
      <c r="M9" s="7"/>
      <c r="N9" s="7"/>
      <c r="O9" s="7"/>
      <c r="P9" s="10"/>
      <c r="Q9" s="12">
        <v>4</v>
      </c>
      <c r="R9" s="12">
        <v>0</v>
      </c>
      <c r="S9" s="13">
        <v>0</v>
      </c>
      <c r="T9" s="12">
        <v>1</v>
      </c>
      <c r="U9" s="12">
        <v>6</v>
      </c>
      <c r="V9" s="58">
        <v>0.375</v>
      </c>
      <c r="W9" s="18">
        <v>16</v>
      </c>
      <c r="X9" s="12"/>
      <c r="Y9" s="12"/>
      <c r="Z9" s="1"/>
      <c r="AA9" s="12"/>
      <c r="AB9" s="12"/>
      <c r="AC9" s="12"/>
      <c r="AD9" s="12"/>
      <c r="AE9" s="12"/>
      <c r="AF9" s="67"/>
      <c r="AG9" s="10"/>
      <c r="AH9" s="7"/>
      <c r="AI9" s="7"/>
      <c r="AJ9" s="7"/>
      <c r="AK9" s="7"/>
      <c r="AL9" s="10"/>
      <c r="AM9" s="1"/>
      <c r="AN9" s="1"/>
      <c r="AO9" s="1"/>
      <c r="AP9" s="1"/>
      <c r="AQ9" s="12"/>
      <c r="AR9" s="64"/>
      <c r="AS9" s="6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2"/>
      <c r="C10" s="12"/>
      <c r="D10" s="1"/>
      <c r="E10" s="12"/>
      <c r="F10" s="12"/>
      <c r="G10" s="12"/>
      <c r="H10" s="12"/>
      <c r="I10" s="12"/>
      <c r="J10" s="67"/>
      <c r="K10" s="15"/>
      <c r="L10" s="39"/>
      <c r="M10" s="7"/>
      <c r="N10" s="7"/>
      <c r="O10" s="7"/>
      <c r="P10" s="15"/>
      <c r="Q10" s="12"/>
      <c r="R10" s="12"/>
      <c r="S10" s="12"/>
      <c r="T10" s="12"/>
      <c r="U10" s="12"/>
      <c r="V10" s="31"/>
      <c r="W10" s="10"/>
      <c r="X10" s="12">
        <v>2020</v>
      </c>
      <c r="Y10" s="12" t="s">
        <v>67</v>
      </c>
      <c r="Z10" s="1" t="s">
        <v>29</v>
      </c>
      <c r="AA10" s="12">
        <v>7</v>
      </c>
      <c r="AB10" s="12">
        <v>0</v>
      </c>
      <c r="AC10" s="12">
        <v>10</v>
      </c>
      <c r="AD10" s="12">
        <v>3</v>
      </c>
      <c r="AE10" s="12">
        <v>30</v>
      </c>
      <c r="AF10" s="31">
        <v>0.58819999999999995</v>
      </c>
      <c r="AG10" s="18">
        <v>51</v>
      </c>
      <c r="AH10" s="39"/>
      <c r="AI10" s="7"/>
      <c r="AJ10" s="7"/>
      <c r="AK10" s="7"/>
      <c r="AL10" s="10"/>
      <c r="AM10" s="12"/>
      <c r="AN10" s="12"/>
      <c r="AO10" s="12"/>
      <c r="AP10" s="12"/>
      <c r="AQ10" s="1"/>
      <c r="AR10" s="51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ht="14.25" x14ac:dyDescent="0.2">
      <c r="A11" s="15"/>
      <c r="B11" s="60" t="s">
        <v>13</v>
      </c>
      <c r="C11" s="61"/>
      <c r="D11" s="62"/>
      <c r="E11" s="35">
        <f>SUM(E4:E10)</f>
        <v>24</v>
      </c>
      <c r="F11" s="35">
        <f>SUM(F4:F10)</f>
        <v>1</v>
      </c>
      <c r="G11" s="35">
        <f>SUM(G4:G10)</f>
        <v>16</v>
      </c>
      <c r="H11" s="35">
        <f>SUM(H4:H10)</f>
        <v>4</v>
      </c>
      <c r="I11" s="35">
        <f>SUM(I4:I10)</f>
        <v>61</v>
      </c>
      <c r="J11" s="36">
        <f>PRODUCT(I11/K11)</f>
        <v>0.43571428571428572</v>
      </c>
      <c r="K11" s="20">
        <f>SUM(K4:K10)</f>
        <v>140</v>
      </c>
      <c r="L11" s="17"/>
      <c r="M11" s="28"/>
      <c r="N11" s="40"/>
      <c r="O11" s="41"/>
      <c r="P11" s="10"/>
      <c r="Q11" s="35">
        <f>SUM(Q4:Q10)</f>
        <v>9</v>
      </c>
      <c r="R11" s="35">
        <f>SUM(R4:R10)</f>
        <v>0</v>
      </c>
      <c r="S11" s="35">
        <f>SUM(S4:S10)</f>
        <v>0</v>
      </c>
      <c r="T11" s="35">
        <f>SUM(T4:T10)</f>
        <v>1</v>
      </c>
      <c r="U11" s="35">
        <f>SUM(U4:U10)</f>
        <v>17</v>
      </c>
      <c r="V11" s="36">
        <f>PRODUCT(U11/W11)</f>
        <v>0.35416666666666669</v>
      </c>
      <c r="W11" s="20">
        <f>SUM(W4:W10)</f>
        <v>48</v>
      </c>
      <c r="X11" s="63" t="s">
        <v>13</v>
      </c>
      <c r="Y11" s="11"/>
      <c r="Z11" s="9"/>
      <c r="AA11" s="35">
        <f>SUM(AA4:AA10)</f>
        <v>61</v>
      </c>
      <c r="AB11" s="35">
        <f>SUM(AB4:AB10)</f>
        <v>8</v>
      </c>
      <c r="AC11" s="35">
        <f>SUM(AC4:AC10)</f>
        <v>66</v>
      </c>
      <c r="AD11" s="35">
        <f>SUM(AD4:AD10)</f>
        <v>43</v>
      </c>
      <c r="AE11" s="35">
        <f>SUM(AE4:AE10)</f>
        <v>231</v>
      </c>
      <c r="AF11" s="36">
        <f>PRODUCT(AE11/AG11)</f>
        <v>0.54609929078014185</v>
      </c>
      <c r="AG11" s="20">
        <f>SUM(AG4:AG10)</f>
        <v>423</v>
      </c>
      <c r="AH11" s="17"/>
      <c r="AI11" s="28"/>
      <c r="AJ11" s="40"/>
      <c r="AK11" s="41"/>
      <c r="AL11" s="10"/>
      <c r="AM11" s="35">
        <f>SUM(AM4:AM10)</f>
        <v>10</v>
      </c>
      <c r="AN11" s="35">
        <f>SUM(AN4:AN10)</f>
        <v>1</v>
      </c>
      <c r="AO11" s="35">
        <f>SUM(AO4:AO10)</f>
        <v>7</v>
      </c>
      <c r="AP11" s="35">
        <f>SUM(AP4:AP10)</f>
        <v>2</v>
      </c>
      <c r="AQ11" s="35">
        <f>SUM(AQ4:AQ10)</f>
        <v>37</v>
      </c>
      <c r="AR11" s="36">
        <f>PRODUCT(AQ11/AS11)</f>
        <v>0.56060606060606055</v>
      </c>
      <c r="AS11" s="38">
        <f>SUM(AS4:AS10)</f>
        <v>66</v>
      </c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37"/>
      <c r="K12" s="18"/>
      <c r="L12" s="10"/>
      <c r="M12" s="10"/>
      <c r="N12" s="10"/>
      <c r="O12" s="10"/>
      <c r="P12" s="15"/>
      <c r="Q12" s="15"/>
      <c r="R12" s="16"/>
      <c r="S12" s="15"/>
      <c r="T12" s="15"/>
      <c r="U12" s="10"/>
      <c r="V12" s="10"/>
      <c r="W12" s="18"/>
      <c r="X12" s="15"/>
      <c r="Y12" s="15"/>
      <c r="Z12" s="15"/>
      <c r="AA12" s="15"/>
      <c r="AB12" s="15"/>
      <c r="AC12" s="15"/>
      <c r="AD12" s="15"/>
      <c r="AE12" s="15"/>
      <c r="AF12" s="37"/>
      <c r="AG12" s="18"/>
      <c r="AH12" s="10"/>
      <c r="AI12" s="10"/>
      <c r="AJ12" s="10"/>
      <c r="AK12" s="10"/>
      <c r="AL12" s="15"/>
      <c r="AM12" s="15"/>
      <c r="AN12" s="16"/>
      <c r="AO12" s="15"/>
      <c r="AP12" s="15"/>
      <c r="AQ12" s="10"/>
      <c r="AR12" s="10"/>
      <c r="AS12" s="18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47" t="s">
        <v>16</v>
      </c>
      <c r="C13" s="48"/>
      <c r="D13" s="49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6"/>
      <c r="R13" s="16" t="s">
        <v>10</v>
      </c>
      <c r="S13" s="16"/>
      <c r="T13" s="53" t="s">
        <v>35</v>
      </c>
      <c r="U13" s="10"/>
      <c r="V13" s="18"/>
      <c r="W13" s="18"/>
      <c r="X13" s="42"/>
      <c r="Y13" s="42"/>
      <c r="Z13" s="42"/>
      <c r="AA13" s="42"/>
      <c r="AB13" s="42"/>
      <c r="AC13" s="16"/>
      <c r="AD13" s="16"/>
      <c r="AE13" s="16"/>
      <c r="AF13" s="15"/>
      <c r="AG13" s="15"/>
      <c r="AH13" s="15"/>
      <c r="AI13" s="15"/>
      <c r="AJ13" s="15"/>
      <c r="AK13" s="15"/>
      <c r="AM13" s="18"/>
      <c r="AN13" s="42"/>
      <c r="AO13" s="42"/>
      <c r="AP13" s="42"/>
      <c r="AQ13" s="42"/>
      <c r="AR13" s="42"/>
      <c r="AS13" s="42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50" t="s">
        <v>15</v>
      </c>
      <c r="C14" s="3"/>
      <c r="D14" s="51"/>
      <c r="E14" s="46">
        <v>3</v>
      </c>
      <c r="F14" s="46">
        <v>0</v>
      </c>
      <c r="G14" s="46">
        <v>0</v>
      </c>
      <c r="H14" s="46">
        <v>0</v>
      </c>
      <c r="I14" s="46">
        <v>1</v>
      </c>
      <c r="J14" s="59">
        <v>0.16700000000000001</v>
      </c>
      <c r="K14" s="15">
        <f>PRODUCT(I14/J14)</f>
        <v>5.9880239520958076</v>
      </c>
      <c r="L14" s="52">
        <f>PRODUCT((F14+G14)/E14)</f>
        <v>0</v>
      </c>
      <c r="M14" s="52">
        <f>PRODUCT(H14/E14)</f>
        <v>0</v>
      </c>
      <c r="N14" s="52">
        <f>PRODUCT((F14+G14+H14)/E14)</f>
        <v>0</v>
      </c>
      <c r="O14" s="52">
        <f>PRODUCT(I14/E14)</f>
        <v>0.33333333333333331</v>
      </c>
      <c r="Q14" s="16"/>
      <c r="R14" s="16"/>
      <c r="S14" s="16"/>
      <c r="T14" s="53" t="s">
        <v>24</v>
      </c>
      <c r="U14" s="15"/>
      <c r="V14" s="15"/>
      <c r="W14" s="15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6"/>
      <c r="AO14" s="16"/>
      <c r="AP14" s="16"/>
      <c r="AQ14" s="16"/>
      <c r="AR14" s="16"/>
      <c r="AS14" s="16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x14ac:dyDescent="0.25">
      <c r="A15" s="15"/>
      <c r="B15" s="32" t="s">
        <v>11</v>
      </c>
      <c r="C15" s="33"/>
      <c r="D15" s="34"/>
      <c r="E15" s="46">
        <f>PRODUCT(E11+Q11)</f>
        <v>33</v>
      </c>
      <c r="F15" s="46">
        <f>PRODUCT(F11+R11)</f>
        <v>1</v>
      </c>
      <c r="G15" s="46">
        <f>PRODUCT(G11+S11)</f>
        <v>16</v>
      </c>
      <c r="H15" s="46">
        <f>PRODUCT(H11+T11)</f>
        <v>5</v>
      </c>
      <c r="I15" s="46">
        <f>PRODUCT(I11+U11)</f>
        <v>78</v>
      </c>
      <c r="J15" s="59">
        <f>PRODUCT(I15/K15)</f>
        <v>0.41489361702127658</v>
      </c>
      <c r="K15" s="15">
        <f>PRODUCT(K11+W11)</f>
        <v>188</v>
      </c>
      <c r="L15" s="52">
        <f>PRODUCT((F15+G15)/E15)</f>
        <v>0.51515151515151514</v>
      </c>
      <c r="M15" s="52">
        <f>PRODUCT(H15/E15)</f>
        <v>0.15151515151515152</v>
      </c>
      <c r="N15" s="52">
        <f>PRODUCT((F15+G15+H15)/E15)</f>
        <v>0.66666666666666663</v>
      </c>
      <c r="O15" s="52">
        <f>PRODUCT(I15/E15)</f>
        <v>2.3636363636363638</v>
      </c>
      <c r="Q15" s="16"/>
      <c r="R15" s="16"/>
      <c r="S15" s="16"/>
      <c r="T15" s="53" t="s">
        <v>36</v>
      </c>
      <c r="U15" s="15"/>
      <c r="V15" s="15"/>
      <c r="W15" s="15"/>
      <c r="X15" s="15"/>
      <c r="Y15" s="15"/>
      <c r="Z15" s="15"/>
      <c r="AA15" s="15"/>
      <c r="AB15" s="15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x14ac:dyDescent="0.25">
      <c r="A16" s="15"/>
      <c r="B16" s="19" t="s">
        <v>12</v>
      </c>
      <c r="C16" s="30"/>
      <c r="D16" s="29"/>
      <c r="E16" s="46">
        <f>PRODUCT(AA11+AM11)</f>
        <v>71</v>
      </c>
      <c r="F16" s="46">
        <f>PRODUCT(AB11+AN11)</f>
        <v>9</v>
      </c>
      <c r="G16" s="46">
        <f>PRODUCT(AC11+AO11)</f>
        <v>73</v>
      </c>
      <c r="H16" s="46">
        <f>PRODUCT(AD11+AP11)</f>
        <v>45</v>
      </c>
      <c r="I16" s="46">
        <f>PRODUCT(AE11+AQ11)</f>
        <v>268</v>
      </c>
      <c r="J16" s="59">
        <f>PRODUCT(I16/K16)</f>
        <v>0.54805725971370145</v>
      </c>
      <c r="K16" s="10">
        <f>PRODUCT(AG11+AS11)</f>
        <v>489</v>
      </c>
      <c r="L16" s="52">
        <f>PRODUCT((F16+G16)/E16)</f>
        <v>1.1549295774647887</v>
      </c>
      <c r="M16" s="52">
        <f>PRODUCT(H16/E16)</f>
        <v>0.63380281690140849</v>
      </c>
      <c r="N16" s="52">
        <f>PRODUCT((F16+G16+H16)/E16)</f>
        <v>1.7887323943661972</v>
      </c>
      <c r="O16" s="52">
        <f>PRODUCT(I16/E16)</f>
        <v>3.7746478873239435</v>
      </c>
      <c r="Q16" s="16"/>
      <c r="R16" s="16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0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x14ac:dyDescent="0.25">
      <c r="A17" s="15"/>
      <c r="B17" s="43" t="s">
        <v>13</v>
      </c>
      <c r="C17" s="44"/>
      <c r="D17" s="45"/>
      <c r="E17" s="46">
        <f>SUM(E14:E16)</f>
        <v>107</v>
      </c>
      <c r="F17" s="46">
        <f t="shared" ref="F17:I17" si="0">SUM(F14:F16)</f>
        <v>10</v>
      </c>
      <c r="G17" s="46">
        <f t="shared" si="0"/>
        <v>89</v>
      </c>
      <c r="H17" s="46">
        <f t="shared" si="0"/>
        <v>50</v>
      </c>
      <c r="I17" s="46">
        <f t="shared" si="0"/>
        <v>347</v>
      </c>
      <c r="J17" s="59">
        <f>PRODUCT(I17/K17)</f>
        <v>0.50806161723318632</v>
      </c>
      <c r="K17" s="15">
        <f>SUM(K14:K16)</f>
        <v>682.98802395209577</v>
      </c>
      <c r="L17" s="52">
        <f>PRODUCT((F17+G17)/E17)</f>
        <v>0.92523364485981308</v>
      </c>
      <c r="M17" s="52">
        <f>PRODUCT(H17/E17)</f>
        <v>0.46728971962616822</v>
      </c>
      <c r="N17" s="52">
        <f>PRODUCT((F17+G17+H17)/E17)</f>
        <v>1.3925233644859814</v>
      </c>
      <c r="O17" s="52">
        <f>PRODUCT(I17/E17)</f>
        <v>3.2429906542056073</v>
      </c>
      <c r="Q17" s="10"/>
      <c r="R17" s="10"/>
      <c r="S17" s="10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0"/>
      <c r="F18" s="10"/>
      <c r="G18" s="10"/>
      <c r="H18" s="10"/>
      <c r="I18" s="10"/>
      <c r="J18" s="15"/>
      <c r="K18" s="15"/>
      <c r="L18" s="10"/>
      <c r="M18" s="10"/>
      <c r="N18" s="10"/>
      <c r="O18" s="10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J76" s="15"/>
      <c r="K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J77" s="15"/>
      <c r="K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J78" s="15"/>
      <c r="K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5"/>
      <c r="R87" s="15"/>
      <c r="S87" s="15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5"/>
      <c r="R88" s="15"/>
      <c r="S88" s="15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5"/>
      <c r="R89" s="15"/>
      <c r="S89" s="15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A172" s="15"/>
      <c r="B172" s="15"/>
      <c r="C172" s="15"/>
      <c r="D172" s="15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10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A173" s="15"/>
      <c r="B173" s="15"/>
      <c r="C173" s="15"/>
      <c r="D173" s="15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10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</row>
    <row r="174" spans="1:57" ht="14.25" x14ac:dyDescent="0.2">
      <c r="A174" s="15"/>
      <c r="B174" s="15"/>
      <c r="C174" s="15"/>
      <c r="D174" s="15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10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10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5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5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5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5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5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5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0"/>
      <c r="AL182" s="10"/>
    </row>
    <row r="183" spans="12:38" x14ac:dyDescent="0.25"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2:38" x14ac:dyDescent="0.25"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</row>
    <row r="185" spans="12:38" x14ac:dyDescent="0.25"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  <row r="213" spans="12:38" ht="14.25" x14ac:dyDescent="0.2">
      <c r="L213"/>
      <c r="M213"/>
      <c r="N213"/>
      <c r="O213"/>
      <c r="P213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/>
      <c r="AL213"/>
    </row>
    <row r="214" spans="12:38" ht="14.25" x14ac:dyDescent="0.2">
      <c r="L214"/>
      <c r="M214"/>
      <c r="N214"/>
      <c r="O214"/>
      <c r="P214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/>
      <c r="AL214"/>
    </row>
  </sheetData>
  <sortState ref="B9:AK10">
    <sortCondition ref="B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2020-08-30T21:55:02Z</dcterms:modified>
</cp:coreProperties>
</file>