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5" i="2" l="1"/>
  <c r="AR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K21" i="2" s="1"/>
  <c r="I15" i="2"/>
  <c r="I19" i="2" s="1"/>
  <c r="I21" i="2" s="1"/>
  <c r="H15" i="2"/>
  <c r="H19" i="2" s="1"/>
  <c r="M19" i="2" s="1"/>
  <c r="G15" i="2"/>
  <c r="G19" i="2" s="1"/>
  <c r="G21" i="2" s="1"/>
  <c r="F15" i="2"/>
  <c r="F19" i="2" s="1"/>
  <c r="N19" i="2" s="1"/>
  <c r="E15" i="2"/>
  <c r="E19" i="2" s="1"/>
  <c r="E21" i="2" s="1"/>
  <c r="L19" i="2" l="1"/>
  <c r="O19" i="2"/>
  <c r="F20" i="2"/>
  <c r="N20" i="2" s="1"/>
  <c r="H20" i="2"/>
  <c r="F21" i="2"/>
  <c r="O21" i="2"/>
  <c r="O20" i="2"/>
  <c r="J20" i="2"/>
  <c r="L20" i="2"/>
  <c r="M20" i="2"/>
  <c r="H21" i="2"/>
  <c r="M21" i="2" s="1"/>
  <c r="AF15" i="2"/>
  <c r="N21" i="2" l="1"/>
  <c r="L21" i="2"/>
</calcChain>
</file>

<file path=xl/sharedStrings.xml><?xml version="1.0" encoding="utf-8"?>
<sst xmlns="http://schemas.openxmlformats.org/spreadsheetml/2006/main" count="88" uniqueCount="43">
  <si>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</si>
  <si>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</si>
  <si>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</si>
  <si>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</si>
  <si>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</si>
  <si>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</si>
  <si>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</si>
  <si>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</si>
  <si>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</si>
  <si>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</si>
  <si>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</si>
  <si>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</si>
  <si>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</si>
  <si>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Manse PP = Mansen Pesäpallo  (1978)</t>
  </si>
  <si>
    <t>YKKÖSPESIS</t>
  </si>
  <si>
    <t>HPH = Hämeen Pesä-Haukat, Tampere  (1995)</t>
  </si>
  <si>
    <t>Manse PP* = Manse PP, Tampere  (2005)</t>
  </si>
  <si>
    <t>9.</t>
  </si>
  <si>
    <t>RPL-R</t>
  </si>
  <si>
    <t>11.</t>
  </si>
  <si>
    <t>HP-H</t>
  </si>
  <si>
    <t>Manse PP</t>
  </si>
  <si>
    <t>Antti Luukkanen</t>
  </si>
  <si>
    <t>Manse PP*</t>
  </si>
  <si>
    <t>JaJa = Janakkalan Jana  (1929),  kasvattajaseura</t>
  </si>
  <si>
    <t>RPL-R = RPL-Riihimäki  (1994)</t>
  </si>
  <si>
    <t>2.</t>
  </si>
  <si>
    <t>3.</t>
  </si>
  <si>
    <t>1.</t>
  </si>
  <si>
    <t>7.</t>
  </si>
  <si>
    <t>Paukku</t>
  </si>
  <si>
    <t>Paukku = Hämeenlinnan Paukku  (1961)</t>
  </si>
  <si>
    <t>19.11.1975   Turenki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</si>
  <si>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</si>
  <si>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</si>
  <si>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</si>
  <si>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</si>
  <si>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</si>
  <si>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</si>
  <si>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</si>
  <si>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</si>
  <si>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</si>
  <si>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 xml:space="preserve"> 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</si>
</sst>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28515625" customWidth="1"/>
    <col min="5" max="9" width="5.42578125" customWidth="1"/>
    <col min="10" max="10" width="8.7109375" customWidth="1"/>
    <col min="11" max="11" width="0.7109375" customWidth="1"/>
    <col min="12" max="15" width="5.5703125" style="22" customWidth="1"/>
    <col min="16" max="16" width="0.7109375" style="22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1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22</v>
      </c>
      <c r="C1" s="3"/>
      <c r="D1" s="4"/>
      <c r="E1" s="5" t="s">
        <v>32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14</v>
      </c>
      <c r="C2" s="35"/>
      <c r="D2" s="36"/>
      <c r="E2" s="9" t="s">
        <v>7</v>
      </c>
      <c r="F2" s="10"/>
      <c r="G2" s="10"/>
      <c r="H2" s="10"/>
      <c r="I2" s="16"/>
      <c r="J2" s="11"/>
      <c r="K2" s="38"/>
      <c r="L2" s="18" t="s">
        <v>42</v>
      </c>
      <c r="M2" s="10"/>
      <c r="N2" s="10"/>
      <c r="O2" s="17"/>
      <c r="P2" s="15"/>
      <c r="Q2" s="18" t="s">
        <v>33</v>
      </c>
      <c r="R2" s="10"/>
      <c r="S2" s="10"/>
      <c r="T2" s="10"/>
      <c r="U2" s="16"/>
      <c r="V2" s="17"/>
      <c r="W2" s="15"/>
      <c r="X2" s="41" t="s">
        <v>34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35</v>
      </c>
      <c r="AI2" s="10"/>
      <c r="AJ2" s="10"/>
      <c r="AK2" s="17"/>
      <c r="AL2" s="15"/>
      <c r="AM2" s="18" t="s">
        <v>33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36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36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>
        <v>1997</v>
      </c>
      <c r="C4" s="24" t="s">
        <v>17</v>
      </c>
      <c r="D4" s="2" t="s">
        <v>18</v>
      </c>
      <c r="E4" s="23">
        <v>21</v>
      </c>
      <c r="F4" s="23">
        <v>0</v>
      </c>
      <c r="G4" s="23">
        <v>0</v>
      </c>
      <c r="H4" s="45">
        <v>8</v>
      </c>
      <c r="I4" s="23">
        <v>30</v>
      </c>
      <c r="J4" s="46"/>
      <c r="K4" s="22"/>
      <c r="L4" s="47"/>
      <c r="M4" s="14"/>
      <c r="N4" s="14"/>
      <c r="O4" s="14"/>
      <c r="P4" s="19"/>
      <c r="Q4" s="23"/>
      <c r="R4" s="23"/>
      <c r="S4" s="45"/>
      <c r="T4" s="23"/>
      <c r="U4" s="23"/>
      <c r="V4" s="48"/>
      <c r="W4" s="22"/>
      <c r="X4" s="23"/>
      <c r="Y4" s="24"/>
      <c r="Z4" s="2"/>
      <c r="AA4" s="23"/>
      <c r="AB4" s="23"/>
      <c r="AC4" s="23"/>
      <c r="AD4" s="45"/>
      <c r="AE4" s="23"/>
      <c r="AF4" s="46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9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1998</v>
      </c>
      <c r="C5" s="24" t="s">
        <v>19</v>
      </c>
      <c r="D5" s="2" t="s">
        <v>20</v>
      </c>
      <c r="E5" s="23">
        <v>24</v>
      </c>
      <c r="F5" s="23">
        <v>2</v>
      </c>
      <c r="G5" s="23">
        <v>2</v>
      </c>
      <c r="H5" s="45">
        <v>15</v>
      </c>
      <c r="I5" s="23">
        <v>54</v>
      </c>
      <c r="J5" s="46"/>
      <c r="K5" s="22"/>
      <c r="L5" s="47"/>
      <c r="M5" s="14"/>
      <c r="N5" s="14"/>
      <c r="O5" s="14"/>
      <c r="P5" s="19"/>
      <c r="Q5" s="23"/>
      <c r="R5" s="23"/>
      <c r="S5" s="45"/>
      <c r="T5" s="23"/>
      <c r="U5" s="23"/>
      <c r="V5" s="48"/>
      <c r="W5" s="22"/>
      <c r="X5" s="23"/>
      <c r="Y5" s="24"/>
      <c r="Z5" s="2"/>
      <c r="AA5" s="23"/>
      <c r="AB5" s="23"/>
      <c r="AC5" s="23"/>
      <c r="AD5" s="45"/>
      <c r="AE5" s="23"/>
      <c r="AF5" s="46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9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45"/>
      <c r="I6" s="23"/>
      <c r="J6" s="46"/>
      <c r="K6" s="22"/>
      <c r="L6" s="47"/>
      <c r="M6" s="14"/>
      <c r="N6" s="14"/>
      <c r="O6" s="14"/>
      <c r="P6" s="19"/>
      <c r="Q6" s="23"/>
      <c r="R6" s="23"/>
      <c r="S6" s="45"/>
      <c r="T6" s="23"/>
      <c r="U6" s="23"/>
      <c r="V6" s="48"/>
      <c r="W6" s="22"/>
      <c r="X6" s="23"/>
      <c r="Y6" s="24"/>
      <c r="Z6" s="2"/>
      <c r="AA6" s="23"/>
      <c r="AB6" s="23"/>
      <c r="AC6" s="23"/>
      <c r="AD6" s="45"/>
      <c r="AE6" s="23"/>
      <c r="AF6" s="46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9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45"/>
      <c r="I7" s="23"/>
      <c r="J7" s="46"/>
      <c r="K7" s="22"/>
      <c r="L7" s="47"/>
      <c r="M7" s="14"/>
      <c r="N7" s="14"/>
      <c r="O7" s="14"/>
      <c r="P7" s="19"/>
      <c r="Q7" s="23"/>
      <c r="R7" s="23"/>
      <c r="S7" s="45"/>
      <c r="T7" s="23"/>
      <c r="U7" s="23"/>
      <c r="V7" s="48"/>
      <c r="W7" s="22"/>
      <c r="X7" s="23">
        <v>2004</v>
      </c>
      <c r="Y7" s="23" t="s">
        <v>26</v>
      </c>
      <c r="Z7" s="2" t="s">
        <v>21</v>
      </c>
      <c r="AA7" s="23">
        <v>2</v>
      </c>
      <c r="AB7" s="23">
        <v>0</v>
      </c>
      <c r="AC7" s="23">
        <v>0</v>
      </c>
      <c r="AD7" s="23">
        <v>3</v>
      </c>
      <c r="AE7" s="23">
        <v>6</v>
      </c>
      <c r="AF7" s="31">
        <v>1</v>
      </c>
      <c r="AG7" s="69">
        <v>6</v>
      </c>
      <c r="AH7" s="14"/>
      <c r="AI7" s="14"/>
      <c r="AJ7" s="14"/>
      <c r="AK7" s="14"/>
      <c r="AL7" s="19"/>
      <c r="AM7" s="23">
        <v>2</v>
      </c>
      <c r="AN7" s="23">
        <v>0</v>
      </c>
      <c r="AO7" s="23">
        <v>0</v>
      </c>
      <c r="AP7" s="23">
        <v>1</v>
      </c>
      <c r="AQ7" s="23">
        <v>1</v>
      </c>
      <c r="AR7" s="49">
        <v>0.1111</v>
      </c>
      <c r="AS7" s="1">
        <v>9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45"/>
      <c r="I8" s="23"/>
      <c r="J8" s="46"/>
      <c r="K8" s="22"/>
      <c r="L8" s="47"/>
      <c r="M8" s="14"/>
      <c r="N8" s="14"/>
      <c r="O8" s="14"/>
      <c r="P8" s="19"/>
      <c r="Q8" s="23"/>
      <c r="R8" s="23"/>
      <c r="S8" s="45"/>
      <c r="T8" s="23"/>
      <c r="U8" s="23"/>
      <c r="V8" s="48"/>
      <c r="W8" s="22"/>
      <c r="X8" s="23">
        <v>2005</v>
      </c>
      <c r="Y8" s="23" t="s">
        <v>27</v>
      </c>
      <c r="Z8" s="2" t="s">
        <v>21</v>
      </c>
      <c r="AA8" s="23">
        <v>10</v>
      </c>
      <c r="AB8" s="23">
        <v>0</v>
      </c>
      <c r="AC8" s="23">
        <v>1</v>
      </c>
      <c r="AD8" s="23">
        <v>17</v>
      </c>
      <c r="AE8" s="23">
        <v>35</v>
      </c>
      <c r="AF8" s="31">
        <v>0.52229999999999999</v>
      </c>
      <c r="AG8" s="69">
        <v>67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9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45"/>
      <c r="I9" s="23"/>
      <c r="J9" s="46"/>
      <c r="K9" s="22"/>
      <c r="L9" s="47"/>
      <c r="M9" s="14"/>
      <c r="N9" s="14"/>
      <c r="O9" s="14"/>
      <c r="P9" s="19"/>
      <c r="Q9" s="23"/>
      <c r="R9" s="23"/>
      <c r="S9" s="45"/>
      <c r="T9" s="23"/>
      <c r="U9" s="23"/>
      <c r="V9" s="48"/>
      <c r="W9" s="22"/>
      <c r="X9" s="23">
        <v>2006</v>
      </c>
      <c r="Y9" s="23" t="s">
        <v>28</v>
      </c>
      <c r="Z9" s="2" t="s">
        <v>21</v>
      </c>
      <c r="AA9" s="23">
        <v>10</v>
      </c>
      <c r="AB9" s="23">
        <v>0</v>
      </c>
      <c r="AC9" s="23">
        <v>9</v>
      </c>
      <c r="AD9" s="23">
        <v>11</v>
      </c>
      <c r="AE9" s="23">
        <v>28</v>
      </c>
      <c r="AF9" s="31">
        <v>0.47449999999999998</v>
      </c>
      <c r="AG9" s="69">
        <v>59</v>
      </c>
      <c r="AH9" s="14"/>
      <c r="AI9" s="14"/>
      <c r="AJ9" s="14"/>
      <c r="AK9" s="14"/>
      <c r="AL9" s="19"/>
      <c r="AM9" s="23">
        <v>6</v>
      </c>
      <c r="AN9" s="23">
        <v>1</v>
      </c>
      <c r="AO9" s="23">
        <v>2</v>
      </c>
      <c r="AP9" s="23">
        <v>8</v>
      </c>
      <c r="AQ9" s="23">
        <v>22</v>
      </c>
      <c r="AR9" s="49">
        <v>0.73329999999999995</v>
      </c>
      <c r="AS9" s="1">
        <v>30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>
        <v>2007</v>
      </c>
      <c r="C10" s="24" t="s">
        <v>17</v>
      </c>
      <c r="D10" s="2" t="s">
        <v>23</v>
      </c>
      <c r="E10" s="23">
        <v>16</v>
      </c>
      <c r="F10" s="23">
        <v>0</v>
      </c>
      <c r="G10" s="23">
        <v>0</v>
      </c>
      <c r="H10" s="45">
        <v>8</v>
      </c>
      <c r="I10" s="23">
        <v>18</v>
      </c>
      <c r="J10" s="46">
        <v>0.33333333333333331</v>
      </c>
      <c r="K10" s="22">
        <v>54</v>
      </c>
      <c r="L10" s="47"/>
      <c r="M10" s="14"/>
      <c r="N10" s="14"/>
      <c r="O10" s="14"/>
      <c r="P10" s="19"/>
      <c r="Q10" s="23"/>
      <c r="R10" s="23"/>
      <c r="S10" s="45"/>
      <c r="T10" s="23"/>
      <c r="U10" s="23"/>
      <c r="V10" s="48"/>
      <c r="W10" s="22"/>
      <c r="X10" s="23"/>
      <c r="Y10" s="23"/>
      <c r="Z10" s="2"/>
      <c r="AA10" s="23"/>
      <c r="AB10" s="23"/>
      <c r="AC10" s="23"/>
      <c r="AD10" s="23"/>
      <c r="AE10" s="23"/>
      <c r="AF10" s="31"/>
      <c r="AG10" s="69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9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45"/>
      <c r="I11" s="23"/>
      <c r="J11" s="46"/>
      <c r="K11" s="22"/>
      <c r="L11" s="47"/>
      <c r="M11" s="14"/>
      <c r="N11" s="14"/>
      <c r="O11" s="14"/>
      <c r="P11" s="19"/>
      <c r="Q11" s="23"/>
      <c r="R11" s="23"/>
      <c r="S11" s="45"/>
      <c r="T11" s="23"/>
      <c r="U11" s="23"/>
      <c r="V11" s="48"/>
      <c r="W11" s="22"/>
      <c r="X11" s="23"/>
      <c r="Y11" s="23"/>
      <c r="Z11" s="2"/>
      <c r="AA11" s="23"/>
      <c r="AB11" s="23"/>
      <c r="AC11" s="23"/>
      <c r="AD11" s="23"/>
      <c r="AE11" s="23"/>
      <c r="AF11" s="31"/>
      <c r="AG11" s="69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9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45"/>
      <c r="I12" s="23"/>
      <c r="J12" s="46"/>
      <c r="K12" s="22"/>
      <c r="L12" s="47"/>
      <c r="M12" s="14"/>
      <c r="N12" s="14"/>
      <c r="O12" s="14"/>
      <c r="P12" s="19"/>
      <c r="Q12" s="23"/>
      <c r="R12" s="23"/>
      <c r="S12" s="45"/>
      <c r="T12" s="23"/>
      <c r="U12" s="23"/>
      <c r="V12" s="48"/>
      <c r="W12" s="22"/>
      <c r="X12" s="23">
        <v>2010</v>
      </c>
      <c r="Y12" s="23" t="s">
        <v>27</v>
      </c>
      <c r="Z12" s="2" t="s">
        <v>21</v>
      </c>
      <c r="AA12" s="23">
        <v>11</v>
      </c>
      <c r="AB12" s="23">
        <v>1</v>
      </c>
      <c r="AC12" s="23">
        <v>0</v>
      </c>
      <c r="AD12" s="23">
        <v>15</v>
      </c>
      <c r="AE12" s="23">
        <v>46</v>
      </c>
      <c r="AF12" s="31">
        <v>0.63009999999999999</v>
      </c>
      <c r="AG12" s="69">
        <v>73</v>
      </c>
      <c r="AH12" s="14"/>
      <c r="AI12" s="14"/>
      <c r="AJ12" s="14"/>
      <c r="AK12" s="14"/>
      <c r="AL12" s="19"/>
      <c r="AM12" s="23">
        <v>1</v>
      </c>
      <c r="AN12" s="23">
        <v>0</v>
      </c>
      <c r="AO12" s="23">
        <v>0</v>
      </c>
      <c r="AP12" s="23">
        <v>0</v>
      </c>
      <c r="AQ12" s="23">
        <v>2</v>
      </c>
      <c r="AR12" s="49">
        <v>0.28570000000000001</v>
      </c>
      <c r="AS12" s="1">
        <v>7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45"/>
      <c r="I13" s="23"/>
      <c r="J13" s="46"/>
      <c r="K13" s="22"/>
      <c r="L13" s="47"/>
      <c r="M13" s="14"/>
      <c r="N13" s="14"/>
      <c r="O13" s="14"/>
      <c r="P13" s="19"/>
      <c r="Q13" s="23"/>
      <c r="R13" s="23"/>
      <c r="S13" s="45"/>
      <c r="T13" s="23"/>
      <c r="U13" s="23"/>
      <c r="V13" s="48"/>
      <c r="W13" s="22"/>
      <c r="X13" s="23"/>
      <c r="Y13" s="23"/>
      <c r="Z13" s="2"/>
      <c r="AA13" s="23"/>
      <c r="AB13" s="23"/>
      <c r="AC13" s="23"/>
      <c r="AD13" s="23"/>
      <c r="AE13" s="23"/>
      <c r="AF13" s="31"/>
      <c r="AG13" s="69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9"/>
      <c r="AS13" s="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45"/>
      <c r="I14" s="23"/>
      <c r="J14" s="46"/>
      <c r="K14" s="22"/>
      <c r="L14" s="47"/>
      <c r="M14" s="14"/>
      <c r="N14" s="14"/>
      <c r="O14" s="14"/>
      <c r="P14" s="19"/>
      <c r="Q14" s="23"/>
      <c r="R14" s="23"/>
      <c r="S14" s="45"/>
      <c r="T14" s="23"/>
      <c r="U14" s="23"/>
      <c r="V14" s="48"/>
      <c r="W14" s="22"/>
      <c r="X14" s="23">
        <v>2014</v>
      </c>
      <c r="Y14" s="23" t="s">
        <v>29</v>
      </c>
      <c r="Z14" s="2" t="s">
        <v>30</v>
      </c>
      <c r="AA14" s="23">
        <v>15</v>
      </c>
      <c r="AB14" s="23">
        <v>0</v>
      </c>
      <c r="AC14" s="23">
        <v>4</v>
      </c>
      <c r="AD14" s="23">
        <v>7</v>
      </c>
      <c r="AE14" s="23">
        <v>42</v>
      </c>
      <c r="AF14" s="31">
        <v>0.46660000000000001</v>
      </c>
      <c r="AG14" s="69">
        <v>90</v>
      </c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9"/>
      <c r="AS14" s="1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37" t="s">
        <v>37</v>
      </c>
      <c r="C15" s="50"/>
      <c r="D15" s="51"/>
      <c r="E15" s="52">
        <f>SUM(E4:E14)</f>
        <v>61</v>
      </c>
      <c r="F15" s="52">
        <f>SUM(F4:F14)</f>
        <v>2</v>
      </c>
      <c r="G15" s="52">
        <f>SUM(G4:G14)</f>
        <v>2</v>
      </c>
      <c r="H15" s="52">
        <f>SUM(H4:H14)</f>
        <v>31</v>
      </c>
      <c r="I15" s="52">
        <f>SUM(I4:I14)</f>
        <v>102</v>
      </c>
      <c r="J15" s="53">
        <v>0</v>
      </c>
      <c r="K15" s="38">
        <f>SUM(K4:K14)</f>
        <v>54</v>
      </c>
      <c r="L15" s="18"/>
      <c r="M15" s="16"/>
      <c r="N15" s="54"/>
      <c r="O15" s="55"/>
      <c r="P15" s="19"/>
      <c r="Q15" s="52">
        <f>SUM(Q4:Q14)</f>
        <v>0</v>
      </c>
      <c r="R15" s="52">
        <f>SUM(R4:R14)</f>
        <v>0</v>
      </c>
      <c r="S15" s="52">
        <f>SUM(S4:S14)</f>
        <v>0</v>
      </c>
      <c r="T15" s="52">
        <f>SUM(T4:T14)</f>
        <v>0</v>
      </c>
      <c r="U15" s="52">
        <f>SUM(U4:U14)</f>
        <v>0</v>
      </c>
      <c r="V15" s="25">
        <v>0</v>
      </c>
      <c r="W15" s="38">
        <f>SUM(W4:W14)</f>
        <v>0</v>
      </c>
      <c r="X15" s="12" t="s">
        <v>37</v>
      </c>
      <c r="Y15" s="13"/>
      <c r="Z15" s="11"/>
      <c r="AA15" s="52">
        <f>SUM(AA4:AA14)</f>
        <v>48</v>
      </c>
      <c r="AB15" s="52">
        <f>SUM(AB4:AB14)</f>
        <v>1</v>
      </c>
      <c r="AC15" s="52">
        <f>SUM(AC4:AC14)</f>
        <v>14</v>
      </c>
      <c r="AD15" s="52">
        <f>SUM(AD4:AD14)</f>
        <v>53</v>
      </c>
      <c r="AE15" s="52">
        <f>SUM(AE4:AE14)</f>
        <v>157</v>
      </c>
      <c r="AF15" s="53">
        <f>PRODUCT(AE15/AG15)</f>
        <v>0.53220338983050852</v>
      </c>
      <c r="AG15" s="38">
        <f>SUM(AG4:AG14)</f>
        <v>295</v>
      </c>
      <c r="AH15" s="18"/>
      <c r="AI15" s="16"/>
      <c r="AJ15" s="54"/>
      <c r="AK15" s="55"/>
      <c r="AL15" s="19"/>
      <c r="AM15" s="52">
        <f>SUM(AM4:AM14)</f>
        <v>9</v>
      </c>
      <c r="AN15" s="52">
        <f>SUM(AN4:AN14)</f>
        <v>1</v>
      </c>
      <c r="AO15" s="52">
        <f>SUM(AO4:AO14)</f>
        <v>2</v>
      </c>
      <c r="AP15" s="52">
        <f>SUM(AP4:AP14)</f>
        <v>9</v>
      </c>
      <c r="AQ15" s="52">
        <f>SUM(AQ4:AQ14)</f>
        <v>25</v>
      </c>
      <c r="AR15" s="53">
        <f>PRODUCT(AQ15/AS15)</f>
        <v>0.54347826086956519</v>
      </c>
      <c r="AS15" s="44">
        <f>SUM(AS4:AS14)</f>
        <v>46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7"/>
      <c r="K16" s="22"/>
      <c r="L16" s="19"/>
      <c r="M16" s="19"/>
      <c r="N16" s="19"/>
      <c r="O16" s="19"/>
      <c r="P16" s="26"/>
      <c r="Q16" s="26"/>
      <c r="R16" s="28"/>
      <c r="S16" s="26"/>
      <c r="T16" s="26"/>
      <c r="U16" s="19"/>
      <c r="V16" s="19"/>
      <c r="W16" s="22"/>
      <c r="X16" s="26"/>
      <c r="Y16" s="26"/>
      <c r="Z16" s="26"/>
      <c r="AA16" s="26"/>
      <c r="AB16" s="26"/>
      <c r="AC16" s="26"/>
      <c r="AD16" s="26"/>
      <c r="AE16" s="26"/>
      <c r="AF16" s="27"/>
      <c r="AG16" s="22"/>
      <c r="AH16" s="19"/>
      <c r="AI16" s="19"/>
      <c r="AJ16" s="19"/>
      <c r="AK16" s="19"/>
      <c r="AL16" s="26"/>
      <c r="AM16" s="26"/>
      <c r="AN16" s="28"/>
      <c r="AO16" s="26"/>
      <c r="AP16" s="26"/>
      <c r="AQ16" s="19"/>
      <c r="AR16" s="19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56" t="s">
        <v>38</v>
      </c>
      <c r="C17" s="57"/>
      <c r="D17" s="58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39</v>
      </c>
      <c r="O17" s="14" t="s">
        <v>40</v>
      </c>
      <c r="Q17" s="28"/>
      <c r="R17" s="28" t="s">
        <v>12</v>
      </c>
      <c r="S17" s="28"/>
      <c r="T17" s="26" t="s">
        <v>24</v>
      </c>
      <c r="U17" s="19"/>
      <c r="V17" s="22"/>
      <c r="W17" s="22"/>
      <c r="X17" s="59"/>
      <c r="Y17" s="59"/>
      <c r="Z17" s="59"/>
      <c r="AA17" s="59"/>
      <c r="AB17" s="59"/>
      <c r="AC17" s="28"/>
      <c r="AD17" s="28"/>
      <c r="AE17" s="28"/>
      <c r="AF17" s="26"/>
      <c r="AG17" s="26"/>
      <c r="AH17" s="26"/>
      <c r="AI17" s="26"/>
      <c r="AJ17" s="26"/>
      <c r="AK17" s="26"/>
      <c r="AM17" s="22"/>
      <c r="AN17" s="59"/>
      <c r="AO17" s="59"/>
      <c r="AP17" s="59"/>
      <c r="AQ17" s="59"/>
      <c r="AR17" s="59"/>
      <c r="AS17" s="59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9" t="s">
        <v>41</v>
      </c>
      <c r="C18" s="8"/>
      <c r="D18" s="30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6">
        <v>0</v>
      </c>
      <c r="L18" s="62">
        <v>0</v>
      </c>
      <c r="M18" s="62">
        <v>0</v>
      </c>
      <c r="N18" s="62">
        <v>0</v>
      </c>
      <c r="O18" s="62">
        <v>0</v>
      </c>
      <c r="Q18" s="28"/>
      <c r="R18" s="28"/>
      <c r="S18" s="28"/>
      <c r="T18" s="26" t="s">
        <v>25</v>
      </c>
      <c r="U18" s="26"/>
      <c r="V18" s="26"/>
      <c r="W18" s="26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8"/>
      <c r="AO18" s="28"/>
      <c r="AP18" s="28"/>
      <c r="AQ18" s="28"/>
      <c r="AR18" s="28"/>
      <c r="AS18" s="28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3" t="s">
        <v>14</v>
      </c>
      <c r="C19" s="64"/>
      <c r="D19" s="65"/>
      <c r="E19" s="60">
        <f>PRODUCT(E15+Q15)</f>
        <v>61</v>
      </c>
      <c r="F19" s="60">
        <f>PRODUCT(F15+R15)</f>
        <v>2</v>
      </c>
      <c r="G19" s="60">
        <f>PRODUCT(G15+S15)</f>
        <v>2</v>
      </c>
      <c r="H19" s="60">
        <f>PRODUCT(H15+T15)</f>
        <v>31</v>
      </c>
      <c r="I19" s="60">
        <f>PRODUCT(I15+U15)</f>
        <v>102</v>
      </c>
      <c r="J19" s="61"/>
      <c r="K19" s="26">
        <f>PRODUCT(K15+W15)</f>
        <v>54</v>
      </c>
      <c r="L19" s="62">
        <f>PRODUCT((F19+G19)/E19)</f>
        <v>6.5573770491803282E-2</v>
      </c>
      <c r="M19" s="62">
        <f>PRODUCT(H19/E19)</f>
        <v>0.50819672131147542</v>
      </c>
      <c r="N19" s="62">
        <f>PRODUCT((F19+G19+H19)/E19)</f>
        <v>0.57377049180327866</v>
      </c>
      <c r="O19" s="62">
        <f>PRODUCT(I19/E19)</f>
        <v>1.6721311475409837</v>
      </c>
      <c r="Q19" s="28"/>
      <c r="R19" s="28"/>
      <c r="S19" s="28"/>
      <c r="T19" s="26" t="s">
        <v>15</v>
      </c>
      <c r="U19" s="26"/>
      <c r="V19" s="26"/>
      <c r="W19" s="26"/>
      <c r="X19" s="26"/>
      <c r="Y19" s="26"/>
      <c r="Z19" s="26"/>
      <c r="AA19" s="26"/>
      <c r="AB19" s="26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1" t="s">
        <v>34</v>
      </c>
      <c r="C20" s="20"/>
      <c r="D20" s="32"/>
      <c r="E20" s="60">
        <f>PRODUCT(AA15+AM15)</f>
        <v>57</v>
      </c>
      <c r="F20" s="60">
        <f>PRODUCT(AB15+AN15)</f>
        <v>2</v>
      </c>
      <c r="G20" s="60">
        <f>PRODUCT(AC15+AO15)</f>
        <v>16</v>
      </c>
      <c r="H20" s="60">
        <f>PRODUCT(AD15+AP15)</f>
        <v>62</v>
      </c>
      <c r="I20" s="60">
        <f>PRODUCT(AE15+AQ15)</f>
        <v>182</v>
      </c>
      <c r="J20" s="61">
        <f>PRODUCT(I20/K20)</f>
        <v>0.53372434017595305</v>
      </c>
      <c r="K20" s="19">
        <f>PRODUCT(AG15+AS15)</f>
        <v>341</v>
      </c>
      <c r="L20" s="62">
        <f>PRODUCT((F20+G20)/E20)</f>
        <v>0.31578947368421051</v>
      </c>
      <c r="M20" s="62">
        <f>PRODUCT(H20/E20)</f>
        <v>1.0877192982456141</v>
      </c>
      <c r="N20" s="62">
        <f>PRODUCT((F20+G20+H20)/E20)</f>
        <v>1.4035087719298245</v>
      </c>
      <c r="O20" s="62">
        <f>PRODUCT(I20/E20)</f>
        <v>3.192982456140351</v>
      </c>
      <c r="Q20" s="28"/>
      <c r="R20" s="28"/>
      <c r="S20" s="26"/>
      <c r="T20" s="26" t="s">
        <v>13</v>
      </c>
      <c r="U20" s="19"/>
      <c r="V20" s="19"/>
      <c r="W20" s="26"/>
      <c r="X20" s="26"/>
      <c r="Y20" s="26"/>
      <c r="Z20" s="26"/>
      <c r="AA20" s="26"/>
      <c r="AB20" s="26"/>
      <c r="AC20" s="28"/>
      <c r="AD20" s="28"/>
      <c r="AE20" s="28"/>
      <c r="AF20" s="28"/>
      <c r="AG20" s="28"/>
      <c r="AH20" s="28"/>
      <c r="AI20" s="28"/>
      <c r="AJ20" s="28"/>
      <c r="AK20" s="26"/>
      <c r="AL20" s="19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66" t="s">
        <v>37</v>
      </c>
      <c r="C21" s="67"/>
      <c r="D21" s="68"/>
      <c r="E21" s="60">
        <f>SUM(E18:E20)</f>
        <v>118</v>
      </c>
      <c r="F21" s="60">
        <f t="shared" ref="F21:I21" si="0">SUM(F18:F20)</f>
        <v>4</v>
      </c>
      <c r="G21" s="60">
        <f t="shared" si="0"/>
        <v>18</v>
      </c>
      <c r="H21" s="60">
        <f t="shared" si="0"/>
        <v>93</v>
      </c>
      <c r="I21" s="60">
        <f t="shared" si="0"/>
        <v>284</v>
      </c>
      <c r="J21" s="61"/>
      <c r="K21" s="26">
        <f>SUM(K18:K20)</f>
        <v>395</v>
      </c>
      <c r="L21" s="62">
        <f>PRODUCT((F21+G21)/E21)</f>
        <v>0.1864406779661017</v>
      </c>
      <c r="M21" s="62">
        <f>PRODUCT(H21/E21)</f>
        <v>0.78813559322033899</v>
      </c>
      <c r="N21" s="62">
        <f>PRODUCT((F21+G21+H21)/E21)</f>
        <v>0.97457627118644063</v>
      </c>
      <c r="O21" s="62">
        <f>PRODUCT(I21/E21)</f>
        <v>2.406779661016949</v>
      </c>
      <c r="Q21" s="19"/>
      <c r="R21" s="19"/>
      <c r="S21" s="19"/>
      <c r="T21" s="26" t="s">
        <v>16</v>
      </c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9"/>
      <c r="F22" s="19"/>
      <c r="G22" s="19"/>
      <c r="H22" s="19"/>
      <c r="I22" s="19"/>
      <c r="J22" s="26"/>
      <c r="K22" s="26"/>
      <c r="L22" s="19"/>
      <c r="M22" s="19"/>
      <c r="N22" s="19"/>
      <c r="O22" s="19"/>
      <c r="P22" s="26"/>
      <c r="Q22" s="26"/>
      <c r="R22" s="26"/>
      <c r="S22" s="26"/>
      <c r="T22" s="26" t="s">
        <v>31</v>
      </c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9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8"/>
      <c r="AJ178" s="28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8"/>
      <c r="AJ179" s="28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8"/>
      <c r="AJ180" s="28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8"/>
      <c r="AJ181" s="28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19"/>
      <c r="AL186" s="19"/>
    </row>
    <row r="187" spans="1:57" x14ac:dyDescent="0.25"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57" x14ac:dyDescent="0.25"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2018-11-02T18:22:17Z</dcterms:modified>
</cp:coreProperties>
</file>