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M58" i="1" l="1"/>
  <c r="AN72" i="1"/>
  <c r="AM72" i="1"/>
  <c r="AM56" i="1" s="1"/>
  <c r="AM65" i="1"/>
  <c r="AM64" i="1"/>
  <c r="AM63" i="1"/>
  <c r="AM57" i="1"/>
  <c r="AN51" i="1"/>
  <c r="AM51" i="1"/>
  <c r="AL51" i="1"/>
  <c r="AN49" i="1"/>
  <c r="AL65" i="1" s="1"/>
  <c r="AN65" i="1" s="1"/>
  <c r="AM49" i="1"/>
  <c r="AL58" i="1" s="1"/>
  <c r="AN46" i="1"/>
  <c r="AL64" i="1" s="1"/>
  <c r="AN64" i="1" s="1"/>
  <c r="AM46" i="1"/>
  <c r="AL57" i="1" s="1"/>
  <c r="AN43" i="1"/>
  <c r="AL63" i="1" s="1"/>
  <c r="AM43" i="1"/>
  <c r="AL56" i="1" s="1"/>
  <c r="AP45" i="1" l="1"/>
  <c r="AP42" i="1"/>
  <c r="AP48" i="1"/>
  <c r="AN57" i="1"/>
  <c r="AN58" i="1"/>
  <c r="AM52" i="1"/>
  <c r="AL59" i="1" s="1"/>
  <c r="AN59" i="1" s="1"/>
  <c r="AN52" i="1"/>
  <c r="AL66" i="1" s="1"/>
  <c r="AN66" i="1" s="1"/>
  <c r="AN63" i="1"/>
  <c r="AN56" i="1"/>
  <c r="K76" i="1"/>
  <c r="J76" i="1"/>
  <c r="I76" i="1"/>
  <c r="H76" i="1"/>
  <c r="K75" i="1"/>
  <c r="J75" i="1"/>
  <c r="I75" i="1"/>
  <c r="H75" i="1"/>
  <c r="K73" i="1"/>
  <c r="J73" i="1"/>
  <c r="I73" i="1"/>
  <c r="H73" i="1"/>
  <c r="K71" i="1"/>
  <c r="J71" i="1"/>
  <c r="I71" i="1"/>
  <c r="H71" i="1"/>
  <c r="K57" i="1"/>
  <c r="J57" i="1"/>
  <c r="I57" i="1"/>
  <c r="H57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J47" i="1"/>
  <c r="I47" i="1"/>
  <c r="H47" i="1"/>
  <c r="J46" i="1"/>
  <c r="I46" i="1"/>
  <c r="H46" i="1"/>
  <c r="J45" i="1"/>
  <c r="I45" i="1"/>
  <c r="H45" i="1"/>
  <c r="J44" i="1"/>
  <c r="I44" i="1"/>
  <c r="H44" i="1"/>
  <c r="K74" i="1"/>
  <c r="J74" i="1"/>
  <c r="I74" i="1"/>
  <c r="H74" i="1"/>
  <c r="K48" i="1"/>
  <c r="J48" i="1"/>
  <c r="I48" i="1"/>
  <c r="H48" i="1"/>
  <c r="J42" i="1"/>
  <c r="I42" i="1"/>
  <c r="H42" i="1"/>
  <c r="N16" i="5" l="1"/>
  <c r="M16" i="5"/>
  <c r="L16" i="5"/>
  <c r="I17" i="5"/>
  <c r="E17" i="5"/>
  <c r="K16" i="5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H13" i="5"/>
  <c r="H17" i="5" s="1"/>
  <c r="H19" i="5" s="1"/>
  <c r="G13" i="5"/>
  <c r="G17" i="5" s="1"/>
  <c r="F13" i="5"/>
  <c r="F17" i="5" s="1"/>
  <c r="F19" i="5" s="1"/>
  <c r="E13" i="5"/>
  <c r="K19" i="5" l="1"/>
  <c r="O18" i="5"/>
  <c r="M18" i="5"/>
  <c r="E19" i="5"/>
  <c r="M19" i="5" s="1"/>
  <c r="I19" i="5"/>
  <c r="G19" i="5"/>
  <c r="N19" i="5"/>
  <c r="L19" i="5"/>
  <c r="N18" i="5"/>
  <c r="L18" i="5"/>
  <c r="P30" i="3"/>
  <c r="O30" i="3"/>
  <c r="M30" i="3"/>
  <c r="I30" i="3"/>
  <c r="G30" i="3"/>
  <c r="P13" i="3"/>
  <c r="O13" i="3"/>
  <c r="M13" i="3"/>
  <c r="I13" i="3"/>
  <c r="H13" i="3"/>
  <c r="G13" i="3"/>
  <c r="G20" i="4"/>
  <c r="E20" i="4"/>
  <c r="H19" i="4"/>
  <c r="Y15" i="4"/>
  <c r="X15" i="4"/>
  <c r="W15" i="4"/>
  <c r="V15" i="4"/>
  <c r="U15" i="4"/>
  <c r="S15" i="4"/>
  <c r="H20" i="4" s="1"/>
  <c r="R15" i="4"/>
  <c r="Q15" i="4"/>
  <c r="F20" i="4" s="1"/>
  <c r="I20" i="4" s="1"/>
  <c r="P15" i="4"/>
  <c r="N15" i="4"/>
  <c r="M15" i="4"/>
  <c r="L15" i="4"/>
  <c r="F19" i="4" s="1"/>
  <c r="K15" i="4"/>
  <c r="O15" i="4" s="1"/>
  <c r="H15" i="4"/>
  <c r="H18" i="4" s="1"/>
  <c r="H21" i="4" s="1"/>
  <c r="G15" i="4"/>
  <c r="G18" i="4" s="1"/>
  <c r="G21" i="4" s="1"/>
  <c r="F15" i="4"/>
  <c r="I15" i="4" s="1"/>
  <c r="E15" i="4"/>
  <c r="E18" i="4" s="1"/>
  <c r="I14" i="4"/>
  <c r="T13" i="4"/>
  <c r="I13" i="4"/>
  <c r="T12" i="4"/>
  <c r="I12" i="4"/>
  <c r="T11" i="4"/>
  <c r="I11" i="4"/>
  <c r="I9" i="4"/>
  <c r="T8" i="4"/>
  <c r="I8" i="4"/>
  <c r="T7" i="4"/>
  <c r="I7" i="4"/>
  <c r="O6" i="4"/>
  <c r="I6" i="4"/>
  <c r="O5" i="4"/>
  <c r="I5" i="4"/>
  <c r="E19" i="4" l="1"/>
  <c r="E21" i="4" s="1"/>
  <c r="F18" i="4"/>
  <c r="T15" i="4"/>
  <c r="I19" i="4" l="1"/>
  <c r="I18" i="4"/>
  <c r="F21" i="4"/>
  <c r="I21" i="4" s="1"/>
  <c r="AA27" i="1" l="1"/>
</calcChain>
</file>

<file path=xl/sharedStrings.xml><?xml version="1.0" encoding="utf-8"?>
<sst xmlns="http://schemas.openxmlformats.org/spreadsheetml/2006/main" count="921" uniqueCount="366">
  <si>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</si>
  <si>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</si>
  <si>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</si>
  <si>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</si>
  <si>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</si>
  <si>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</si>
  <si>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</si>
  <si>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</si>
  <si>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</si>
  <si>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</si>
  <si>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</si>
  <si>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</si>
  <si>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</si>
  <si>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</si>
  <si>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</si>
  <si>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</si>
  <si>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</si>
  <si>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</si>
  <si>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</si>
  <si>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</si>
  <si>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</si>
  <si>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</si>
  <si>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</si>
  <si>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</si>
  <si>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</si>
  <si>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</si>
  <si>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</si>
  <si>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</si>
  <si>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</si>
  <si>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</si>
  <si>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</si>
  <si>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</si>
  <si>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</si>
  <si>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</si>
  <si>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</si>
  <si>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</si>
  <si>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</si>
  <si>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</si>
  <si>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</si>
  <si>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</si>
  <si>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</si>
  <si>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</si>
  <si>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</si>
  <si>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</si>
  <si>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</si>
  <si>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</si>
  <si>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</si>
  <si>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</si>
  <si>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</si>
  <si>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</si>
  <si>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</si>
  <si>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</si>
  <si>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</si>
  <si>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</si>
  <si>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</si>
  <si>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</si>
  <si>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</si>
  <si>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</si>
  <si>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</si>
  <si>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</si>
  <si>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</si>
  <si>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</si>
  <si>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</si>
  <si>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</si>
  <si>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</si>
  <si>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</si>
  <si>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6/8</t>
  </si>
  <si>
    <t>1/1</t>
  </si>
  <si>
    <t>1/2</t>
  </si>
  <si>
    <t>Aulis Paski</t>
  </si>
  <si>
    <t>19.08. 1984  Stadion, Helsinki</t>
  </si>
  <si>
    <t>21-4</t>
  </si>
  <si>
    <t>vai</t>
  </si>
  <si>
    <t>4/5</t>
  </si>
  <si>
    <t>3/3</t>
  </si>
  <si>
    <t>2/3</t>
  </si>
  <si>
    <t xml:space="preserve">  5-8</t>
  </si>
  <si>
    <t>2/2</t>
  </si>
  <si>
    <t>4/8</t>
  </si>
  <si>
    <t>A-POJAT</t>
  </si>
  <si>
    <t>01.06. 1983  Loimaa</t>
  </si>
  <si>
    <t xml:space="preserve">  0-5</t>
  </si>
  <si>
    <t>Liitto</t>
  </si>
  <si>
    <t>Reijo Salo</t>
  </si>
  <si>
    <t>Aulis Väisänen</t>
  </si>
  <si>
    <t>5/8</t>
  </si>
  <si>
    <t>15.06. 1984  Mikkeli</t>
  </si>
  <si>
    <t xml:space="preserve">  6-5</t>
  </si>
  <si>
    <t>2/4</t>
  </si>
  <si>
    <t>Kalevi Luoma</t>
  </si>
  <si>
    <t>10.9.1950   Alajärvi</t>
  </si>
  <si>
    <t>MESTARUUSSARJA</t>
  </si>
  <si>
    <t>7.</t>
  </si>
  <si>
    <t>AA</t>
  </si>
  <si>
    <t>suomensarja</t>
  </si>
  <si>
    <t>5.</t>
  </si>
  <si>
    <t>6.</t>
  </si>
  <si>
    <t>SMJ</t>
  </si>
  <si>
    <t>1.</t>
  </si>
  <si>
    <t>9.</t>
  </si>
  <si>
    <t>Kiri</t>
  </si>
  <si>
    <t>3.</t>
  </si>
  <si>
    <t>10.</t>
  </si>
  <si>
    <t>2.</t>
  </si>
  <si>
    <t>----</t>
  </si>
  <si>
    <t>8.</t>
  </si>
  <si>
    <t>Kiri  2</t>
  </si>
  <si>
    <t>5-1-0</t>
  </si>
  <si>
    <t>0-1-1</t>
  </si>
  <si>
    <t>0-1-0</t>
  </si>
  <si>
    <t>0-0-1</t>
  </si>
  <si>
    <t>09.05. 1971  UPV - SMJ  6 - 3</t>
  </si>
  <si>
    <t>08.07. 1973  AA - KiU  12 - 12</t>
  </si>
  <si>
    <t>28.  ottelu</t>
  </si>
  <si>
    <t xml:space="preserve">  1.  ottelu</t>
  </si>
  <si>
    <t>20 v  7 kk  30 pv</t>
  </si>
  <si>
    <t>21 v  9 kk  28 pv</t>
  </si>
  <si>
    <t xml:space="preserve"> </t>
  </si>
  <si>
    <t>Cup</t>
  </si>
  <si>
    <t>AA = Alajärven Ankkurit  (1944)</t>
  </si>
  <si>
    <t>SMJ = Seinäjoen Maila-Jussit  (1932)</t>
  </si>
  <si>
    <t>Kiri = Jyväskylän Kiri  (1930)</t>
  </si>
  <si>
    <t>Mitalisarja 2.</t>
  </si>
  <si>
    <t>Mitalisarja 1.</t>
  </si>
  <si>
    <t>Uusinta mestaruudesta   1-9</t>
  </si>
  <si>
    <t>Mitalisarja 3.</t>
  </si>
  <si>
    <t>0</t>
  </si>
  <si>
    <t>URA SM-SARJASSA</t>
  </si>
  <si>
    <t>PELINJOHTAJAKORTTI</t>
  </si>
  <si>
    <t>MSU</t>
  </si>
  <si>
    <t xml:space="preserve">   Mitalit</t>
  </si>
  <si>
    <t xml:space="preserve">  Huomautuksia</t>
  </si>
  <si>
    <t>Voitto-%</t>
  </si>
  <si>
    <t>mitalisarja</t>
  </si>
  <si>
    <t>ylempi loppusarja</t>
  </si>
  <si>
    <t>putoamissarja</t>
  </si>
  <si>
    <t xml:space="preserve">LP </t>
  </si>
  <si>
    <t>14.</t>
  </si>
  <si>
    <t>LP</t>
  </si>
  <si>
    <t xml:space="preserve"> MYP,  22  ottelua</t>
  </si>
  <si>
    <t>11.</t>
  </si>
  <si>
    <t>alemmat pudotuspelit</t>
  </si>
  <si>
    <t>ViVe</t>
  </si>
  <si>
    <t>13.</t>
  </si>
  <si>
    <t>alemmat pudotuspelit, superpesiskarsinta</t>
  </si>
  <si>
    <t>PLAY OFF</t>
  </si>
  <si>
    <t>SARJAT</t>
  </si>
  <si>
    <t>Seurat:</t>
  </si>
  <si>
    <t>LP = Loimaan Palloilijat  (1931)</t>
  </si>
  <si>
    <t>ViVe = Vimpelin Veto  (1934)</t>
  </si>
  <si>
    <t>Kalevi Luoma   10.9.1950     Alajärvi</t>
  </si>
  <si>
    <t>10.08. 1975  Seinäjoki</t>
  </si>
  <si>
    <t xml:space="preserve">  9-5</t>
  </si>
  <si>
    <t>1v</t>
  </si>
  <si>
    <t>Aarre Huovila</t>
  </si>
  <si>
    <t>6800</t>
  </si>
  <si>
    <t>15.08. 1976  Kouvola</t>
  </si>
  <si>
    <t xml:space="preserve">  5-10</t>
  </si>
  <si>
    <t>4744</t>
  </si>
  <si>
    <t>15.08. 1977  Hippos, Jyväskylä</t>
  </si>
  <si>
    <t xml:space="preserve">  7-7</t>
  </si>
  <si>
    <t>3v</t>
  </si>
  <si>
    <t>Lauri Oinonen</t>
  </si>
  <si>
    <t>4084</t>
  </si>
  <si>
    <t>30.07. 1978  Seinäjoki</t>
  </si>
  <si>
    <t xml:space="preserve">  4-19</t>
  </si>
  <si>
    <t>Erkki Rautiainen</t>
  </si>
  <si>
    <t>6611</t>
  </si>
  <si>
    <t>05.08. 1979  Linnala, Imatra</t>
  </si>
  <si>
    <t>4320</t>
  </si>
  <si>
    <t>10.08. 1980  Jyväskylä</t>
  </si>
  <si>
    <t xml:space="preserve">  6-12</t>
  </si>
  <si>
    <t>Timo Raussi</t>
  </si>
  <si>
    <t>09.08. 1981  Hyvinkää</t>
  </si>
  <si>
    <t xml:space="preserve">  4-4</t>
  </si>
  <si>
    <t>08.08. 1982  Stadion, Helsinki</t>
  </si>
  <si>
    <t>10-10</t>
  </si>
  <si>
    <t>Pekka Arffman</t>
  </si>
  <si>
    <t>24 v  11 kk  0 pv</t>
  </si>
  <si>
    <t>13.09. 1969  Toijala</t>
  </si>
  <si>
    <t xml:space="preserve">  5-4</t>
  </si>
  <si>
    <t>Gunnar Peltomäki</t>
  </si>
  <si>
    <t>13.06. 1973  Alajärvi</t>
  </si>
  <si>
    <t xml:space="preserve">  1-7</t>
  </si>
  <si>
    <t>Pekka Miettinen</t>
  </si>
  <si>
    <t>18.06. 1975  Hippos, Jyväskylä</t>
  </si>
  <si>
    <t xml:space="preserve">  3-5</t>
  </si>
  <si>
    <t>Lehdistö</t>
  </si>
  <si>
    <t>Martti Kylmälahti</t>
  </si>
  <si>
    <t>15.06. 1977  Hyvinkää</t>
  </si>
  <si>
    <t>yp</t>
  </si>
  <si>
    <t>15.06. 1978  Kouvola</t>
  </si>
  <si>
    <t>sp</t>
  </si>
  <si>
    <t>06.06. 1979  Outokumpu</t>
  </si>
  <si>
    <t xml:space="preserve">  6-2</t>
  </si>
  <si>
    <t>05.06. 1980  Tampere</t>
  </si>
  <si>
    <t>12-3</t>
  </si>
  <si>
    <t>04.07. 1982  Siilinjärvi</t>
  </si>
  <si>
    <t xml:space="preserve">  8-10</t>
  </si>
  <si>
    <t>22 v  9 kk  3 pv</t>
  </si>
  <si>
    <t>8/12</t>
  </si>
  <si>
    <t>7/11</t>
  </si>
  <si>
    <t>2/5</t>
  </si>
  <si>
    <t>0/0</t>
  </si>
  <si>
    <t>21/31</t>
  </si>
  <si>
    <t>8/10</t>
  </si>
  <si>
    <t>1-1-0</t>
  </si>
  <si>
    <t>4-0-0</t>
  </si>
  <si>
    <t>Lyöjätilasto</t>
  </si>
  <si>
    <t>KAIKKIEN AIKOJEN TILASTOT, TOP-10</t>
  </si>
  <si>
    <t>PESISPÖRSSIRAJAT</t>
  </si>
  <si>
    <t>1000 p</t>
  </si>
  <si>
    <t>1300 p</t>
  </si>
  <si>
    <t>Kärkilyönnit</t>
  </si>
  <si>
    <t>1600 p</t>
  </si>
  <si>
    <t xml:space="preserve">      Mitalit</t>
  </si>
  <si>
    <t>3/5</t>
  </si>
  <si>
    <t>0/1</t>
  </si>
  <si>
    <t>3/6</t>
  </si>
  <si>
    <t>7/10</t>
  </si>
  <si>
    <t>13/21</t>
  </si>
  <si>
    <t>4/6</t>
  </si>
  <si>
    <t>4/7</t>
  </si>
  <si>
    <t>1/3</t>
  </si>
  <si>
    <t xml:space="preserve">      Runkosarja TOP-30</t>
  </si>
  <si>
    <t>19.</t>
  </si>
  <si>
    <t>26.</t>
  </si>
  <si>
    <t>16.</t>
  </si>
  <si>
    <t>23.</t>
  </si>
  <si>
    <t>15.</t>
  </si>
  <si>
    <t>12.</t>
  </si>
  <si>
    <t>22.</t>
  </si>
  <si>
    <t>17.</t>
  </si>
  <si>
    <t>Ylempi loppusarja TOP-10</t>
  </si>
  <si>
    <t xml:space="preserve"> Vuoden pesäpalloilija  ( 2 )  1977, 1984     &lt;&gt;     Kärkilyöjäkuningas  ( 5 )  1977, 1978, 1979, 1981, 1984     &lt;&gt;     Paras kärkilyöntiprosentti  ( 2 )  1982, 1984</t>
  </si>
  <si>
    <t>Paras sija  7.</t>
  </si>
  <si>
    <t xml:space="preserve">    Ykkösenä  28.08. 1977 - 23.07. 1986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</si>
  <si>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</si>
  <si>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</si>
  <si>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</si>
  <si>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</si>
  <si>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</si>
  <si>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</si>
  <si>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</si>
  <si>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</si>
  <si>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</si>
  <si>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</si>
  <si>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AA = Alajärven Ankkurit  (1944),  kasvattajaseura</t>
  </si>
  <si>
    <t xml:space="preserve"> RUNKOSARJA, KA / OTT</t>
  </si>
  <si>
    <t>IKÄ</t>
  </si>
  <si>
    <t>TEHO</t>
  </si>
  <si>
    <t xml:space="preserve"> SIJOITUS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</si>
  <si>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</si>
  <si>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</si>
  <si>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</si>
  <si>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</si>
  <si>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</si>
  <si>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</si>
  <si>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</si>
  <si>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</si>
  <si>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</si>
  <si>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</si>
  <si>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</si>
  <si>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</si>
  <si>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</si>
  <si>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Kärkilyöjätilasto</t>
  </si>
  <si>
    <t xml:space="preserve"> 1945 - 1984</t>
  </si>
  <si>
    <t xml:space="preserve"> 1945 - 1985</t>
  </si>
  <si>
    <t xml:space="preserve"> 1945 - 1986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</si>
  <si>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</si>
  <si>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</si>
  <si>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</si>
  <si>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</si>
  <si>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</si>
  <si>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</si>
  <si>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>20.</t>
  </si>
  <si>
    <t xml:space="preserve"> 1979 - 1984</t>
  </si>
  <si>
    <t xml:space="preserve"> 1979 - 1985</t>
  </si>
  <si>
    <t xml:space="preserve"> 1979 - 1986</t>
  </si>
  <si>
    <t>511.</t>
  </si>
  <si>
    <t>534.</t>
  </si>
  <si>
    <t>376.</t>
  </si>
  <si>
    <t>291.</t>
  </si>
  <si>
    <t>218.</t>
  </si>
  <si>
    <t>172.</t>
  </si>
  <si>
    <t>138.</t>
  </si>
  <si>
    <t>103.</t>
  </si>
  <si>
    <t>74.</t>
  </si>
  <si>
    <t>54.</t>
  </si>
  <si>
    <t>33.</t>
  </si>
  <si>
    <t>529.</t>
  </si>
  <si>
    <t>547.</t>
  </si>
  <si>
    <t>316.</t>
  </si>
  <si>
    <t>206.</t>
  </si>
  <si>
    <t>163.</t>
  </si>
  <si>
    <t>115.</t>
  </si>
  <si>
    <t>80.</t>
  </si>
  <si>
    <t>53.</t>
  </si>
  <si>
    <t>36.</t>
  </si>
  <si>
    <t>448.</t>
  </si>
  <si>
    <t>466.</t>
  </si>
  <si>
    <t>312.</t>
  </si>
  <si>
    <t>209.</t>
  </si>
  <si>
    <t>156.</t>
  </si>
  <si>
    <t>125.</t>
  </si>
  <si>
    <t>95.</t>
  </si>
  <si>
    <t>66.</t>
  </si>
  <si>
    <t>43.</t>
  </si>
  <si>
    <t>35.</t>
  </si>
  <si>
    <t>397.</t>
  </si>
  <si>
    <t>416.</t>
  </si>
  <si>
    <t>293.</t>
  </si>
  <si>
    <t>214.</t>
  </si>
  <si>
    <t>158.</t>
  </si>
  <si>
    <t>107.</t>
  </si>
  <si>
    <t>56.</t>
  </si>
  <si>
    <t>49.</t>
  </si>
  <si>
    <t>31.</t>
  </si>
  <si>
    <t xml:space="preserve"> PLAY OFF, TASASATASET,  ka. / peli</t>
  </si>
  <si>
    <t xml:space="preserve"> RUNKOSARJA, TASASATASET,  ka. / peli</t>
  </si>
  <si>
    <t xml:space="preserve"> Ottelutilasto</t>
  </si>
  <si>
    <t xml:space="preserve">   200</t>
  </si>
  <si>
    <t xml:space="preserve"> Lyöjätilasto</t>
  </si>
  <si>
    <t xml:space="preserve"> Etenijätilasto</t>
  </si>
  <si>
    <t xml:space="preserve"> Tehotilasto</t>
  </si>
  <si>
    <t xml:space="preserve">   500</t>
  </si>
  <si>
    <t>44.   10.06. 1981  Kiri - ViVe  11-4</t>
  </si>
  <si>
    <t>30 v   9 kk   0 pv</t>
  </si>
  <si>
    <t>26.   03.05. 1981  Kiri - KPL  19-4</t>
  </si>
  <si>
    <t>192. ottelu</t>
  </si>
  <si>
    <t>33.   29.07. 1981  Kiri - KiU  16-6</t>
  </si>
  <si>
    <t>210. ottelu</t>
  </si>
  <si>
    <t>14.   03.07. 1983  VM - Kiri  6-6</t>
  </si>
  <si>
    <t>248. ottelu</t>
  </si>
  <si>
    <t>134. ottelu</t>
  </si>
  <si>
    <t xml:space="preserve">  1.   08.05. 1983  Kiri - SMJ  7-3</t>
  </si>
  <si>
    <t>SEUROITTAIN</t>
  </si>
  <si>
    <t>ka / ottelu</t>
  </si>
  <si>
    <t>Oulun Lippo</t>
  </si>
  <si>
    <t>LYÖDYT, KA/OTT</t>
  </si>
  <si>
    <t>RS</t>
  </si>
  <si>
    <t>YLS</t>
  </si>
  <si>
    <t>ERO</t>
  </si>
  <si>
    <t>TUODUT, KA/OTT</t>
  </si>
  <si>
    <t>Jyväskylän Kiri</t>
  </si>
  <si>
    <t>Alajärven Ankkurit</t>
  </si>
  <si>
    <t>Seinäjoen Maila-Jussit</t>
  </si>
  <si>
    <t>YLEISÖENNÄTYS  KOTONA</t>
  </si>
  <si>
    <t>YLEISÖENNÄTYS  VIERAISSA</t>
  </si>
  <si>
    <t>OSUUS</t>
  </si>
  <si>
    <t>KATSOJIA YLI 5000</t>
  </si>
  <si>
    <t>SIJA</t>
  </si>
  <si>
    <t>KATSOJIA</t>
  </si>
  <si>
    <t>KA / PELI</t>
  </si>
  <si>
    <t>43.   05.09. 1981  Kiri - Tahko  6-4,  ms 4/6</t>
  </si>
  <si>
    <t>29.   09.09. 1979  Kiri - Tahko  14-3,  mitalisarja 6/6</t>
  </si>
  <si>
    <t>29.   09.09. 1979  Kiri - Tahko  14-3,  ms 6/6</t>
  </si>
  <si>
    <t xml:space="preserve">  1.   16.09. 1979  Tahko - Kiri  9-1,  uusinta</t>
  </si>
  <si>
    <t>67.   19.06. 1983  Tahko - Kiri  9-5</t>
  </si>
  <si>
    <t>69.   16.06. 1974  SMJ - Kiri  2-7</t>
  </si>
  <si>
    <t xml:space="preserve">  1.   16.09. 1979  Tahko - Kiri  9-1,  mestaruusuusinta</t>
  </si>
  <si>
    <t>682 828</t>
  </si>
  <si>
    <t>RS JA YLS</t>
  </si>
  <si>
    <t>75.</t>
  </si>
  <si>
    <t>TOP-100    1945-2020</t>
  </si>
  <si>
    <t>93.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</si>
</sst>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49" fontId="4" fillId="9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0" fillId="3" borderId="0" xfId="0" applyFill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/>
    </xf>
    <xf numFmtId="165" fontId="4" fillId="10" borderId="1" xfId="1" applyNumberFormat="1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1" xfId="0" quotePrefix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3" borderId="1" xfId="0" quotePrefix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65" fontId="4" fillId="3" borderId="1" xfId="1" quotePrefix="1" applyNumberFormat="1" applyFont="1" applyFill="1" applyBorder="1" applyAlignment="1">
      <alignment horizontal="center"/>
    </xf>
    <xf numFmtId="0" fontId="10" fillId="2" borderId="0" xfId="0" applyFont="1" applyFill="1" applyAlignment="1"/>
    <xf numFmtId="0" fontId="10" fillId="7" borderId="2" xfId="0" applyFont="1" applyFill="1" applyBorder="1" applyAlignment="1"/>
    <xf numFmtId="0" fontId="10" fillId="7" borderId="3" xfId="0" applyFont="1" applyFill="1" applyBorder="1" applyAlignment="1">
      <alignment horizontal="left"/>
    </xf>
    <xf numFmtId="0" fontId="10" fillId="7" borderId="3" xfId="0" applyFont="1" applyFill="1" applyBorder="1" applyAlignment="1"/>
    <xf numFmtId="0" fontId="10" fillId="7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vertical="top"/>
    </xf>
    <xf numFmtId="0" fontId="10" fillId="7" borderId="4" xfId="0" applyFont="1" applyFill="1" applyBorder="1" applyAlignment="1"/>
    <xf numFmtId="0" fontId="10" fillId="0" borderId="0" xfId="0" applyFont="1" applyAlignment="1"/>
    <xf numFmtId="0" fontId="12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3" fillId="2" borderId="0" xfId="0" applyFont="1" applyFill="1" applyAlignment="1"/>
    <xf numFmtId="0" fontId="12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6" fillId="2" borderId="0" xfId="0" applyFont="1" applyFill="1" applyAlignment="1"/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6" fillId="0" borderId="0" xfId="0" applyFont="1" applyAlignment="1"/>
    <xf numFmtId="0" fontId="4" fillId="6" borderId="1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/>
    </xf>
    <xf numFmtId="165" fontId="4" fillId="6" borderId="4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0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6" fillId="11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vertical="center"/>
    </xf>
    <xf numFmtId="0" fontId="10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165" fontId="4" fillId="9" borderId="4" xfId="1" applyNumberFormat="1" applyFont="1" applyFill="1" applyBorder="1" applyAlignment="1">
      <alignment horizontal="left"/>
    </xf>
    <xf numFmtId="165" fontId="4" fillId="9" borderId="2" xfId="1" applyNumberFormat="1" applyFont="1" applyFill="1" applyBorder="1" applyAlignment="1"/>
    <xf numFmtId="0" fontId="4" fillId="9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" fontId="4" fillId="8" borderId="1" xfId="0" applyNumberFormat="1" applyFont="1" applyFill="1" applyBorder="1" applyAlignment="1">
      <alignment horizontal="center"/>
    </xf>
    <xf numFmtId="1" fontId="4" fillId="8" borderId="4" xfId="0" applyNumberFormat="1" applyFont="1" applyFill="1" applyBorder="1" applyAlignment="1">
      <alignment horizontal="center"/>
    </xf>
    <xf numFmtId="1" fontId="4" fillId="8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49" fontId="4" fillId="6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5" borderId="4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6" fillId="0" borderId="0" xfId="0" applyNumberFormat="1" applyFont="1" applyFill="1"/>
    <xf numFmtId="165" fontId="4" fillId="9" borderId="2" xfId="0" applyNumberFormat="1" applyFont="1" applyFill="1" applyBorder="1" applyAlignment="1">
      <alignment horizontal="center"/>
    </xf>
    <xf numFmtId="165" fontId="4" fillId="9" borderId="3" xfId="0" quotePrefix="1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2" xfId="0" applyFont="1" applyFill="1" applyBorder="1"/>
    <xf numFmtId="0" fontId="4" fillId="4" borderId="5" xfId="0" applyFont="1" applyFill="1" applyBorder="1"/>
    <xf numFmtId="0" fontId="4" fillId="4" borderId="7" xfId="0" applyFont="1" applyFill="1" applyBorder="1" applyAlignment="1">
      <alignment horizontal="right"/>
    </xf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11" borderId="0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11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2" fontId="4" fillId="4" borderId="0" xfId="0" applyNumberFormat="1" applyFont="1" applyFill="1" applyBorder="1"/>
    <xf numFmtId="0" fontId="4" fillId="4" borderId="0" xfId="0" applyFont="1" applyFill="1"/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4" customWidth="1"/>
    <col min="4" max="4" width="8.285156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3.7109375" style="64" customWidth="1"/>
    <col min="34" max="34" width="11.7109375" style="64" customWidth="1"/>
    <col min="35" max="36" width="13.7109375" style="64" customWidth="1"/>
    <col min="37" max="37" width="0.7109375" style="64" customWidth="1"/>
    <col min="38" max="40" width="6.7109375" style="64" customWidth="1"/>
    <col min="41" max="43" width="5.7109375" style="64" customWidth="1"/>
    <col min="44" max="44" width="20.140625" style="3" customWidth="1"/>
    <col min="45" max="16384" width="9.140625" style="3"/>
  </cols>
  <sheetData>
    <row r="1" spans="1:44" ht="16.5" customHeight="1" x14ac:dyDescent="0.25">
      <c r="A1" s="5"/>
      <c r="B1" s="27" t="s">
        <v>89</v>
      </c>
      <c r="C1" s="6"/>
      <c r="D1" s="7"/>
      <c r="E1" s="135" t="s">
        <v>90</v>
      </c>
      <c r="F1" s="6"/>
      <c r="G1" s="8"/>
      <c r="H1" s="8"/>
      <c r="I1" s="6"/>
      <c r="J1" s="8"/>
      <c r="K1" s="6"/>
      <c r="L1" s="6"/>
      <c r="M1" s="6"/>
      <c r="N1" s="8"/>
      <c r="O1" s="6"/>
      <c r="P1" s="136"/>
      <c r="Q1" s="136"/>
      <c r="R1" s="136"/>
      <c r="S1" s="6"/>
      <c r="T1" s="8"/>
      <c r="U1" s="6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1" t="s">
        <v>91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2" t="s">
        <v>224</v>
      </c>
      <c r="Q2" s="16"/>
      <c r="R2" s="16"/>
      <c r="S2" s="19"/>
      <c r="T2" s="20"/>
      <c r="U2" s="21" t="s">
        <v>13</v>
      </c>
      <c r="V2" s="15"/>
      <c r="W2" s="15"/>
      <c r="X2" s="15"/>
      <c r="Y2" s="15"/>
      <c r="Z2" s="16"/>
      <c r="AA2" s="20"/>
      <c r="AB2" s="23" t="s">
        <v>233</v>
      </c>
      <c r="AC2" s="21"/>
      <c r="AD2" s="15"/>
      <c r="AE2" s="22"/>
      <c r="AF2" s="20"/>
      <c r="AG2" s="23" t="s">
        <v>55</v>
      </c>
      <c r="AH2" s="15"/>
      <c r="AI2" s="15"/>
      <c r="AJ2" s="16"/>
      <c r="AK2" s="20"/>
      <c r="AL2" s="23" t="s">
        <v>56</v>
      </c>
      <c r="AM2" s="21"/>
      <c r="AN2" s="15"/>
      <c r="AO2" s="201" t="s">
        <v>215</v>
      </c>
      <c r="AP2" s="15"/>
      <c r="AQ2" s="16"/>
      <c r="AR2" s="41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32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32</v>
      </c>
      <c r="AE3" s="19" t="s">
        <v>15</v>
      </c>
      <c r="AF3" s="25"/>
      <c r="AG3" s="19" t="s">
        <v>59</v>
      </c>
      <c r="AH3" s="19" t="s">
        <v>60</v>
      </c>
      <c r="AI3" s="16" t="s">
        <v>61</v>
      </c>
      <c r="AJ3" s="19" t="s">
        <v>62</v>
      </c>
      <c r="AK3" s="25"/>
      <c r="AL3" s="19" t="s">
        <v>21</v>
      </c>
      <c r="AM3" s="19" t="s">
        <v>22</v>
      </c>
      <c r="AN3" s="16" t="s">
        <v>118</v>
      </c>
      <c r="AO3" s="16" t="s">
        <v>29</v>
      </c>
      <c r="AP3" s="18" t="s">
        <v>30</v>
      </c>
      <c r="AQ3" s="19" t="s">
        <v>31</v>
      </c>
      <c r="AR3" s="41"/>
    </row>
    <row r="4" spans="1:44" s="4" customFormat="1" ht="15" customHeight="1" x14ac:dyDescent="0.25">
      <c r="A4" s="2"/>
      <c r="B4" s="137">
        <v>1966</v>
      </c>
      <c r="C4" s="137" t="s">
        <v>92</v>
      </c>
      <c r="D4" s="138" t="s">
        <v>93</v>
      </c>
      <c r="E4" s="139"/>
      <c r="F4" s="139" t="s">
        <v>94</v>
      </c>
      <c r="G4" s="139"/>
      <c r="H4" s="137"/>
      <c r="I4" s="137"/>
      <c r="J4" s="137"/>
      <c r="K4" s="137"/>
      <c r="L4" s="137"/>
      <c r="M4" s="137"/>
      <c r="N4" s="137"/>
      <c r="O4" s="25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46"/>
      <c r="AH4" s="146"/>
      <c r="AI4" s="146"/>
      <c r="AJ4" s="146"/>
      <c r="AK4" s="25"/>
      <c r="AL4" s="26"/>
      <c r="AM4" s="26" t="s">
        <v>117</v>
      </c>
      <c r="AN4" s="145"/>
      <c r="AO4" s="26"/>
      <c r="AP4" s="26"/>
      <c r="AQ4" s="26"/>
      <c r="AR4" s="41"/>
    </row>
    <row r="5" spans="1:44" s="4" customFormat="1" ht="15" customHeight="1" x14ac:dyDescent="0.25">
      <c r="A5" s="2"/>
      <c r="B5" s="137">
        <v>1967</v>
      </c>
      <c r="C5" s="137" t="s">
        <v>95</v>
      </c>
      <c r="D5" s="138" t="s">
        <v>93</v>
      </c>
      <c r="E5" s="139"/>
      <c r="F5" s="139" t="s">
        <v>94</v>
      </c>
      <c r="G5" s="139"/>
      <c r="H5" s="137"/>
      <c r="I5" s="137"/>
      <c r="J5" s="137"/>
      <c r="K5" s="137"/>
      <c r="L5" s="137"/>
      <c r="M5" s="137"/>
      <c r="N5" s="137"/>
      <c r="O5" s="25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46"/>
      <c r="AH5" s="146"/>
      <c r="AI5" s="146"/>
      <c r="AJ5" s="146"/>
      <c r="AK5" s="25"/>
      <c r="AL5" s="26"/>
      <c r="AM5" s="26" t="s">
        <v>117</v>
      </c>
      <c r="AN5" s="145"/>
      <c r="AO5" s="26"/>
      <c r="AP5" s="26"/>
      <c r="AQ5" s="26"/>
      <c r="AR5" s="41"/>
    </row>
    <row r="6" spans="1:44" s="4" customFormat="1" ht="15" customHeight="1" x14ac:dyDescent="0.25">
      <c r="A6" s="2"/>
      <c r="B6" s="137">
        <v>1968</v>
      </c>
      <c r="C6" s="137" t="s">
        <v>96</v>
      </c>
      <c r="D6" s="138" t="s">
        <v>93</v>
      </c>
      <c r="E6" s="139"/>
      <c r="F6" s="139" t="s">
        <v>94</v>
      </c>
      <c r="G6" s="139"/>
      <c r="H6" s="137"/>
      <c r="I6" s="137"/>
      <c r="J6" s="137"/>
      <c r="K6" s="137"/>
      <c r="L6" s="137"/>
      <c r="M6" s="137"/>
      <c r="N6" s="137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46"/>
      <c r="AH6" s="146"/>
      <c r="AI6" s="146"/>
      <c r="AJ6" s="146"/>
      <c r="AK6" s="25"/>
      <c r="AL6" s="26"/>
      <c r="AM6" s="26" t="s">
        <v>117</v>
      </c>
      <c r="AN6" s="145"/>
      <c r="AO6" s="26"/>
      <c r="AP6" s="26"/>
      <c r="AQ6" s="26"/>
      <c r="AR6" s="41"/>
    </row>
    <row r="7" spans="1:44" s="4" customFormat="1" ht="15" customHeight="1" x14ac:dyDescent="0.25">
      <c r="A7" s="2"/>
      <c r="B7" s="137">
        <v>1969</v>
      </c>
      <c r="C7" s="137" t="s">
        <v>96</v>
      </c>
      <c r="D7" s="138" t="s">
        <v>93</v>
      </c>
      <c r="E7" s="139"/>
      <c r="F7" s="139" t="s">
        <v>94</v>
      </c>
      <c r="G7" s="139"/>
      <c r="H7" s="137"/>
      <c r="I7" s="137"/>
      <c r="J7" s="137"/>
      <c r="K7" s="137"/>
      <c r="L7" s="137"/>
      <c r="M7" s="137"/>
      <c r="N7" s="137"/>
      <c r="O7" s="25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46"/>
      <c r="AH7" s="146"/>
      <c r="AI7" s="146"/>
      <c r="AJ7" s="146"/>
      <c r="AK7" s="25"/>
      <c r="AL7" s="26"/>
      <c r="AM7" s="26" t="s">
        <v>117</v>
      </c>
      <c r="AN7" s="145"/>
      <c r="AO7" s="26"/>
      <c r="AP7" s="26"/>
      <c r="AQ7" s="26"/>
      <c r="AR7" s="41"/>
    </row>
    <row r="8" spans="1:44" s="4" customFormat="1" ht="15" customHeight="1" x14ac:dyDescent="0.25">
      <c r="A8" s="2"/>
      <c r="B8" s="137">
        <v>1970</v>
      </c>
      <c r="C8" s="137" t="s">
        <v>63</v>
      </c>
      <c r="D8" s="138" t="s">
        <v>93</v>
      </c>
      <c r="E8" s="139"/>
      <c r="F8" s="139" t="s">
        <v>94</v>
      </c>
      <c r="G8" s="139"/>
      <c r="H8" s="137"/>
      <c r="I8" s="137"/>
      <c r="J8" s="137"/>
      <c r="K8" s="137"/>
      <c r="L8" s="137"/>
      <c r="M8" s="137"/>
      <c r="N8" s="137"/>
      <c r="O8" s="25"/>
      <c r="P8" s="19"/>
      <c r="Q8" s="19"/>
      <c r="R8" s="19"/>
      <c r="S8" s="19"/>
      <c r="T8" s="25"/>
      <c r="U8" s="26"/>
      <c r="V8" s="26"/>
      <c r="W8" s="28"/>
      <c r="X8" s="26"/>
      <c r="Y8" s="26"/>
      <c r="Z8" s="26"/>
      <c r="AA8" s="25"/>
      <c r="AB8" s="19"/>
      <c r="AC8" s="19"/>
      <c r="AD8" s="19"/>
      <c r="AE8" s="19"/>
      <c r="AF8" s="25"/>
      <c r="AG8" s="146"/>
      <c r="AH8" s="146"/>
      <c r="AI8" s="146"/>
      <c r="AJ8" s="146"/>
      <c r="AK8" s="25"/>
      <c r="AL8" s="26"/>
      <c r="AM8" s="26" t="s">
        <v>117</v>
      </c>
      <c r="AN8" s="145"/>
      <c r="AO8" s="26"/>
      <c r="AP8" s="26"/>
      <c r="AQ8" s="26"/>
      <c r="AR8" s="41"/>
    </row>
    <row r="9" spans="1:44" s="4" customFormat="1" ht="15" customHeight="1" x14ac:dyDescent="0.25">
      <c r="A9" s="2"/>
      <c r="B9" s="26">
        <v>1971</v>
      </c>
      <c r="C9" s="26" t="s">
        <v>92</v>
      </c>
      <c r="D9" s="27" t="s">
        <v>97</v>
      </c>
      <c r="E9" s="26">
        <v>15</v>
      </c>
      <c r="F9" s="26">
        <v>0</v>
      </c>
      <c r="G9" s="26">
        <v>5</v>
      </c>
      <c r="H9" s="26">
        <v>15</v>
      </c>
      <c r="I9" s="26"/>
      <c r="J9" s="26"/>
      <c r="K9" s="26"/>
      <c r="L9" s="26"/>
      <c r="M9" s="26"/>
      <c r="N9" s="29"/>
      <c r="O9" s="25"/>
      <c r="P9" s="19"/>
      <c r="Q9" s="19"/>
      <c r="R9" s="19"/>
      <c r="S9" s="19"/>
      <c r="T9" s="25"/>
      <c r="U9" s="26"/>
      <c r="V9" s="26"/>
      <c r="W9" s="28"/>
      <c r="X9" s="26"/>
      <c r="Y9" s="26"/>
      <c r="Z9" s="26"/>
      <c r="AA9" s="25"/>
      <c r="AB9" s="19"/>
      <c r="AC9" s="19"/>
      <c r="AD9" s="19"/>
      <c r="AE9" s="19"/>
      <c r="AF9" s="25"/>
      <c r="AG9" s="146"/>
      <c r="AH9" s="146"/>
      <c r="AI9" s="146"/>
      <c r="AJ9" s="146"/>
      <c r="AK9" s="25"/>
      <c r="AL9" s="26"/>
      <c r="AM9" s="26" t="s">
        <v>117</v>
      </c>
      <c r="AN9" s="145"/>
      <c r="AO9" s="26"/>
      <c r="AP9" s="26"/>
      <c r="AQ9" s="26"/>
      <c r="AR9" s="41"/>
    </row>
    <row r="10" spans="1:44" s="4" customFormat="1" ht="15" customHeight="1" x14ac:dyDescent="0.25">
      <c r="A10" s="2"/>
      <c r="B10" s="137">
        <v>1972</v>
      </c>
      <c r="C10" s="137" t="s">
        <v>98</v>
      </c>
      <c r="D10" s="138" t="s">
        <v>93</v>
      </c>
      <c r="E10" s="137"/>
      <c r="F10" s="139" t="s">
        <v>94</v>
      </c>
      <c r="G10" s="137"/>
      <c r="H10" s="137"/>
      <c r="I10" s="137"/>
      <c r="J10" s="137"/>
      <c r="K10" s="137"/>
      <c r="L10" s="137"/>
      <c r="M10" s="137"/>
      <c r="N10" s="140"/>
      <c r="O10" s="25"/>
      <c r="P10" s="19"/>
      <c r="Q10" s="19"/>
      <c r="R10" s="19"/>
      <c r="S10" s="19"/>
      <c r="T10" s="25" t="e">
        <v>#DIV/0!</v>
      </c>
      <c r="U10" s="26"/>
      <c r="V10" s="26"/>
      <c r="W10" s="28"/>
      <c r="X10" s="26"/>
      <c r="Y10" s="26"/>
      <c r="Z10" s="26"/>
      <c r="AA10" s="25"/>
      <c r="AB10" s="19"/>
      <c r="AC10" s="19"/>
      <c r="AD10" s="19"/>
      <c r="AE10" s="19"/>
      <c r="AF10" s="25"/>
      <c r="AG10" s="146"/>
      <c r="AH10" s="146"/>
      <c r="AI10" s="146"/>
      <c r="AJ10" s="146"/>
      <c r="AK10" s="25"/>
      <c r="AL10" s="26"/>
      <c r="AM10" s="26" t="s">
        <v>117</v>
      </c>
      <c r="AN10" s="145"/>
      <c r="AO10" s="26"/>
      <c r="AP10" s="26"/>
      <c r="AQ10" s="26"/>
      <c r="AR10" s="41"/>
    </row>
    <row r="11" spans="1:44" s="4" customFormat="1" ht="15" customHeight="1" x14ac:dyDescent="0.25">
      <c r="A11" s="2"/>
      <c r="B11" s="26">
        <v>1973</v>
      </c>
      <c r="C11" s="26" t="s">
        <v>99</v>
      </c>
      <c r="D11" s="27" t="s">
        <v>93</v>
      </c>
      <c r="E11" s="26">
        <v>22</v>
      </c>
      <c r="F11" s="26">
        <v>2</v>
      </c>
      <c r="G11" s="26">
        <v>16</v>
      </c>
      <c r="H11" s="26">
        <v>18</v>
      </c>
      <c r="I11" s="26"/>
      <c r="J11" s="26"/>
      <c r="K11" s="26"/>
      <c r="L11" s="26"/>
      <c r="M11" s="26"/>
      <c r="N11" s="29"/>
      <c r="O11" s="25"/>
      <c r="P11" s="19" t="s">
        <v>225</v>
      </c>
      <c r="Q11" s="19"/>
      <c r="R11" s="19" t="s">
        <v>226</v>
      </c>
      <c r="S11" s="19"/>
      <c r="T11" s="25" t="e">
        <v>#DIV/0!</v>
      </c>
      <c r="U11" s="26"/>
      <c r="V11" s="26"/>
      <c r="W11" s="28"/>
      <c r="X11" s="26"/>
      <c r="Y11" s="26"/>
      <c r="Z11" s="26"/>
      <c r="AA11" s="25"/>
      <c r="AB11" s="19"/>
      <c r="AC11" s="19"/>
      <c r="AD11" s="19"/>
      <c r="AE11" s="19"/>
      <c r="AF11" s="25"/>
      <c r="AG11" s="146"/>
      <c r="AH11" s="146"/>
      <c r="AI11" s="146"/>
      <c r="AJ11" s="146"/>
      <c r="AK11" s="25"/>
      <c r="AL11" s="26" t="s">
        <v>117</v>
      </c>
      <c r="AM11" s="26">
        <v>1</v>
      </c>
      <c r="AN11" s="145"/>
      <c r="AO11" s="26"/>
      <c r="AP11" s="26"/>
      <c r="AQ11" s="26"/>
      <c r="AR11" s="41"/>
    </row>
    <row r="12" spans="1:44" s="4" customFormat="1" ht="15" customHeight="1" x14ac:dyDescent="0.25">
      <c r="A12" s="2"/>
      <c r="B12" s="26">
        <v>1974</v>
      </c>
      <c r="C12" s="26" t="s">
        <v>63</v>
      </c>
      <c r="D12" s="27" t="s">
        <v>100</v>
      </c>
      <c r="E12" s="26">
        <v>22</v>
      </c>
      <c r="F12" s="26">
        <v>2</v>
      </c>
      <c r="G12" s="26">
        <v>24</v>
      </c>
      <c r="H12" s="26">
        <v>22</v>
      </c>
      <c r="I12" s="26"/>
      <c r="J12" s="26"/>
      <c r="K12" s="26"/>
      <c r="L12" s="26"/>
      <c r="M12" s="26"/>
      <c r="N12" s="29"/>
      <c r="O12" s="25"/>
      <c r="P12" s="19" t="s">
        <v>96</v>
      </c>
      <c r="Q12" s="19" t="s">
        <v>227</v>
      </c>
      <c r="R12" s="19" t="s">
        <v>63</v>
      </c>
      <c r="S12" s="19"/>
      <c r="T12" s="25" t="e">
        <v>#DIV/0!</v>
      </c>
      <c r="U12" s="26"/>
      <c r="V12" s="26"/>
      <c r="W12" s="28"/>
      <c r="X12" s="26"/>
      <c r="Y12" s="26"/>
      <c r="Z12" s="26"/>
      <c r="AA12" s="25"/>
      <c r="AB12" s="19"/>
      <c r="AC12" s="19"/>
      <c r="AD12" s="19"/>
      <c r="AE12" s="19"/>
      <c r="AF12" s="25"/>
      <c r="AG12" s="146"/>
      <c r="AH12" s="146"/>
      <c r="AI12" s="146"/>
      <c r="AJ12" s="146"/>
      <c r="AK12" s="25"/>
      <c r="AL12" s="26" t="s">
        <v>117</v>
      </c>
      <c r="AM12" s="26" t="s">
        <v>117</v>
      </c>
      <c r="AN12" s="145"/>
      <c r="AO12" s="26"/>
      <c r="AP12" s="26" t="s">
        <v>117</v>
      </c>
      <c r="AQ12" s="26"/>
      <c r="AR12" s="41"/>
    </row>
    <row r="13" spans="1:44" s="4" customFormat="1" ht="15" customHeight="1" x14ac:dyDescent="0.25">
      <c r="A13" s="2"/>
      <c r="B13" s="26">
        <v>1975</v>
      </c>
      <c r="C13" s="26" t="s">
        <v>95</v>
      </c>
      <c r="D13" s="27" t="s">
        <v>100</v>
      </c>
      <c r="E13" s="26">
        <v>22</v>
      </c>
      <c r="F13" s="26">
        <v>2</v>
      </c>
      <c r="G13" s="26">
        <v>16</v>
      </c>
      <c r="H13" s="26">
        <v>18</v>
      </c>
      <c r="I13" s="26"/>
      <c r="J13" s="26"/>
      <c r="K13" s="26"/>
      <c r="L13" s="26"/>
      <c r="M13" s="26"/>
      <c r="N13" s="29"/>
      <c r="O13" s="25"/>
      <c r="P13" s="19" t="s">
        <v>227</v>
      </c>
      <c r="Q13" s="19" t="s">
        <v>228</v>
      </c>
      <c r="R13" s="19" t="s">
        <v>227</v>
      </c>
      <c r="S13" s="19"/>
      <c r="T13" s="25" t="e">
        <v>#DIV/0!</v>
      </c>
      <c r="U13" s="26"/>
      <c r="V13" s="26"/>
      <c r="W13" s="28"/>
      <c r="X13" s="26"/>
      <c r="Y13" s="26"/>
      <c r="Z13" s="26"/>
      <c r="AA13" s="25"/>
      <c r="AB13" s="19"/>
      <c r="AC13" s="19"/>
      <c r="AD13" s="19"/>
      <c r="AE13" s="19"/>
      <c r="AF13" s="25"/>
      <c r="AG13" s="146"/>
      <c r="AH13" s="146"/>
      <c r="AI13" s="146"/>
      <c r="AJ13" s="146"/>
      <c r="AK13" s="25"/>
      <c r="AL13" s="26">
        <v>1</v>
      </c>
      <c r="AM13" s="26">
        <v>1</v>
      </c>
      <c r="AN13" s="145"/>
      <c r="AO13" s="26" t="s">
        <v>117</v>
      </c>
      <c r="AP13" s="26"/>
      <c r="AQ13" s="26"/>
      <c r="AR13" s="41"/>
    </row>
    <row r="14" spans="1:44" s="4" customFormat="1" ht="15" customHeight="1" x14ac:dyDescent="0.25">
      <c r="A14" s="2"/>
      <c r="B14" s="26">
        <v>1976</v>
      </c>
      <c r="C14" s="26" t="s">
        <v>101</v>
      </c>
      <c r="D14" s="27" t="s">
        <v>100</v>
      </c>
      <c r="E14" s="26">
        <v>22</v>
      </c>
      <c r="F14" s="26">
        <v>1</v>
      </c>
      <c r="G14" s="26">
        <v>23</v>
      </c>
      <c r="H14" s="26">
        <v>21</v>
      </c>
      <c r="I14" s="26"/>
      <c r="J14" s="26"/>
      <c r="K14" s="26"/>
      <c r="L14" s="26"/>
      <c r="M14" s="26"/>
      <c r="N14" s="29"/>
      <c r="O14" s="25"/>
      <c r="P14" s="19" t="s">
        <v>102</v>
      </c>
      <c r="Q14" s="19" t="s">
        <v>232</v>
      </c>
      <c r="R14" s="19" t="s">
        <v>99</v>
      </c>
      <c r="S14" s="19"/>
      <c r="T14" s="25" t="e">
        <v>#DIV/0!</v>
      </c>
      <c r="U14" s="26"/>
      <c r="V14" s="26"/>
      <c r="W14" s="28"/>
      <c r="X14" s="26"/>
      <c r="Y14" s="26"/>
      <c r="Z14" s="26"/>
      <c r="AA14" s="25"/>
      <c r="AB14" s="19"/>
      <c r="AC14" s="19"/>
      <c r="AD14" s="19"/>
      <c r="AE14" s="19"/>
      <c r="AF14" s="25"/>
      <c r="AG14" s="146"/>
      <c r="AH14" s="146"/>
      <c r="AI14" s="146"/>
      <c r="AJ14" s="146"/>
      <c r="AK14" s="25"/>
      <c r="AL14" s="26">
        <v>1</v>
      </c>
      <c r="AM14" s="26" t="s">
        <v>117</v>
      </c>
      <c r="AN14" s="145"/>
      <c r="AO14" s="26"/>
      <c r="AP14" s="26" t="s">
        <v>117</v>
      </c>
      <c r="AQ14" s="26">
        <v>1</v>
      </c>
      <c r="AR14" s="41"/>
    </row>
    <row r="15" spans="1:44" s="4" customFormat="1" ht="15" customHeight="1" x14ac:dyDescent="0.25">
      <c r="A15" s="2"/>
      <c r="B15" s="26">
        <v>1977</v>
      </c>
      <c r="C15" s="121" t="s">
        <v>103</v>
      </c>
      <c r="D15" s="141" t="s">
        <v>100</v>
      </c>
      <c r="E15" s="121">
        <v>22</v>
      </c>
      <c r="F15" s="121">
        <v>1</v>
      </c>
      <c r="G15" s="122">
        <v>22</v>
      </c>
      <c r="H15" s="121">
        <v>14</v>
      </c>
      <c r="I15" s="26">
        <v>169</v>
      </c>
      <c r="J15" s="26">
        <v>41</v>
      </c>
      <c r="K15" s="26">
        <v>47</v>
      </c>
      <c r="L15" s="26">
        <v>58</v>
      </c>
      <c r="M15" s="26">
        <v>23</v>
      </c>
      <c r="N15" s="142" t="s">
        <v>104</v>
      </c>
      <c r="O15" s="31"/>
      <c r="P15" s="19" t="s">
        <v>140</v>
      </c>
      <c r="Q15" s="19"/>
      <c r="R15" s="19" t="s">
        <v>137</v>
      </c>
      <c r="S15" s="26" t="s">
        <v>98</v>
      </c>
      <c r="T15" s="25" t="e">
        <v>#VALUE!</v>
      </c>
      <c r="U15" s="26"/>
      <c r="V15" s="26"/>
      <c r="W15" s="28"/>
      <c r="X15" s="26"/>
      <c r="Y15" s="26"/>
      <c r="Z15" s="26"/>
      <c r="AA15" s="25"/>
      <c r="AB15" s="19"/>
      <c r="AC15" s="19"/>
      <c r="AD15" s="19"/>
      <c r="AE15" s="19"/>
      <c r="AF15" s="25"/>
      <c r="AG15" s="146"/>
      <c r="AH15" s="146"/>
      <c r="AI15" s="146"/>
      <c r="AJ15" s="146"/>
      <c r="AK15" s="25"/>
      <c r="AL15" s="26">
        <v>1</v>
      </c>
      <c r="AM15" s="26">
        <v>1</v>
      </c>
      <c r="AN15" s="26"/>
      <c r="AO15" s="26"/>
      <c r="AP15" s="26">
        <v>1</v>
      </c>
      <c r="AQ15" s="26"/>
      <c r="AR15" s="41"/>
    </row>
    <row r="16" spans="1:44" s="4" customFormat="1" ht="15" customHeight="1" x14ac:dyDescent="0.25">
      <c r="A16" s="2"/>
      <c r="B16" s="26">
        <v>1978</v>
      </c>
      <c r="C16" s="26" t="s">
        <v>103</v>
      </c>
      <c r="D16" s="27" t="s">
        <v>100</v>
      </c>
      <c r="E16" s="26">
        <v>22</v>
      </c>
      <c r="F16" s="26">
        <v>2</v>
      </c>
      <c r="G16" s="28">
        <v>31</v>
      </c>
      <c r="H16" s="26">
        <v>23</v>
      </c>
      <c r="I16" s="26">
        <v>152</v>
      </c>
      <c r="J16" s="26">
        <v>35</v>
      </c>
      <c r="K16" s="26">
        <v>32</v>
      </c>
      <c r="L16" s="26">
        <v>52</v>
      </c>
      <c r="M16" s="26">
        <v>33</v>
      </c>
      <c r="N16" s="142" t="s">
        <v>104</v>
      </c>
      <c r="O16" s="31"/>
      <c r="P16" s="26" t="s">
        <v>101</v>
      </c>
      <c r="Q16" s="19" t="s">
        <v>143</v>
      </c>
      <c r="R16" s="26" t="s">
        <v>101</v>
      </c>
      <c r="S16" s="26" t="s">
        <v>98</v>
      </c>
      <c r="T16" s="25" t="e">
        <v>#VALUE!</v>
      </c>
      <c r="U16" s="26"/>
      <c r="V16" s="26"/>
      <c r="W16" s="26"/>
      <c r="X16" s="26"/>
      <c r="Y16" s="26"/>
      <c r="Z16" s="28"/>
      <c r="AA16" s="25"/>
      <c r="AB16" s="19"/>
      <c r="AC16" s="19"/>
      <c r="AD16" s="19"/>
      <c r="AE16" s="19"/>
      <c r="AF16" s="25"/>
      <c r="AG16" s="146"/>
      <c r="AH16" s="146"/>
      <c r="AI16" s="146"/>
      <c r="AJ16" s="146"/>
      <c r="AK16" s="25"/>
      <c r="AL16" s="26">
        <v>1</v>
      </c>
      <c r="AM16" s="26">
        <v>1</v>
      </c>
      <c r="AN16" s="26"/>
      <c r="AO16" s="26"/>
      <c r="AP16" s="26">
        <v>1</v>
      </c>
      <c r="AQ16" s="26"/>
      <c r="AR16" s="41"/>
    </row>
    <row r="17" spans="1:44" s="4" customFormat="1" ht="15" customHeight="1" x14ac:dyDescent="0.25">
      <c r="A17" s="2"/>
      <c r="B17" s="26">
        <v>1979</v>
      </c>
      <c r="C17" s="26" t="s">
        <v>103</v>
      </c>
      <c r="D17" s="120" t="s">
        <v>100</v>
      </c>
      <c r="E17" s="26">
        <v>22</v>
      </c>
      <c r="F17" s="26">
        <v>0</v>
      </c>
      <c r="G17" s="28">
        <v>33</v>
      </c>
      <c r="H17" s="26">
        <v>27</v>
      </c>
      <c r="I17" s="26">
        <v>203</v>
      </c>
      <c r="J17" s="26">
        <v>40</v>
      </c>
      <c r="K17" s="26">
        <v>34</v>
      </c>
      <c r="L17" s="26">
        <v>96</v>
      </c>
      <c r="M17" s="26">
        <v>33</v>
      </c>
      <c r="N17" s="142" t="s">
        <v>104</v>
      </c>
      <c r="O17" s="31"/>
      <c r="P17" s="19" t="s">
        <v>96</v>
      </c>
      <c r="Q17" s="19" t="s">
        <v>99</v>
      </c>
      <c r="R17" s="26" t="s">
        <v>103</v>
      </c>
      <c r="S17" s="26" t="s">
        <v>98</v>
      </c>
      <c r="T17" s="25" t="e">
        <v>#VALUE!</v>
      </c>
      <c r="U17" s="26">
        <v>7</v>
      </c>
      <c r="V17" s="26">
        <v>0</v>
      </c>
      <c r="W17" s="26">
        <v>8</v>
      </c>
      <c r="X17" s="26">
        <v>4</v>
      </c>
      <c r="Y17" s="26">
        <v>48</v>
      </c>
      <c r="Z17" s="147" t="s">
        <v>104</v>
      </c>
      <c r="AA17" s="25"/>
      <c r="AB17" s="19" t="s">
        <v>95</v>
      </c>
      <c r="AC17" s="19"/>
      <c r="AD17" s="19" t="s">
        <v>105</v>
      </c>
      <c r="AE17" s="26" t="s">
        <v>98</v>
      </c>
      <c r="AF17" s="25"/>
      <c r="AG17" s="146" t="s">
        <v>123</v>
      </c>
      <c r="AH17" s="146"/>
      <c r="AI17" s="146" t="s">
        <v>124</v>
      </c>
      <c r="AJ17" s="146"/>
      <c r="AK17" s="25"/>
      <c r="AL17" s="26">
        <v>1</v>
      </c>
      <c r="AM17" s="26">
        <v>1</v>
      </c>
      <c r="AN17" s="26"/>
      <c r="AO17" s="26"/>
      <c r="AP17" s="26">
        <v>1</v>
      </c>
      <c r="AQ17" s="26" t="s">
        <v>117</v>
      </c>
      <c r="AR17" s="41"/>
    </row>
    <row r="18" spans="1:44" s="4" customFormat="1" ht="15" customHeight="1" x14ac:dyDescent="0.25">
      <c r="A18" s="2"/>
      <c r="B18" s="26">
        <v>1980</v>
      </c>
      <c r="C18" s="26" t="s">
        <v>96</v>
      </c>
      <c r="D18" s="120" t="s">
        <v>100</v>
      </c>
      <c r="E18" s="26">
        <v>22</v>
      </c>
      <c r="F18" s="26">
        <v>1</v>
      </c>
      <c r="G18" s="28">
        <v>18</v>
      </c>
      <c r="H18" s="26">
        <v>13</v>
      </c>
      <c r="I18" s="26">
        <v>136</v>
      </c>
      <c r="J18" s="26">
        <v>27</v>
      </c>
      <c r="K18" s="26">
        <v>26</v>
      </c>
      <c r="L18" s="26">
        <v>64</v>
      </c>
      <c r="M18" s="26">
        <v>19</v>
      </c>
      <c r="N18" s="29">
        <v>0.65900000000000003</v>
      </c>
      <c r="O18" s="31">
        <v>206.37329286798177</v>
      </c>
      <c r="P18" s="19" t="s">
        <v>226</v>
      </c>
      <c r="Q18" s="19"/>
      <c r="R18" s="19"/>
      <c r="S18" s="19" t="s">
        <v>92</v>
      </c>
      <c r="T18" s="25" t="e">
        <v>#VALUE!</v>
      </c>
      <c r="U18" s="26"/>
      <c r="V18" s="26"/>
      <c r="W18" s="26"/>
      <c r="X18" s="26"/>
      <c r="Y18" s="26"/>
      <c r="Z18" s="29"/>
      <c r="AA18" s="25"/>
      <c r="AB18" s="19"/>
      <c r="AC18" s="19"/>
      <c r="AD18" s="19"/>
      <c r="AE18" s="19"/>
      <c r="AF18" s="25"/>
      <c r="AG18" s="146"/>
      <c r="AH18" s="146"/>
      <c r="AI18" s="146"/>
      <c r="AJ18" s="146"/>
      <c r="AK18" s="25"/>
      <c r="AL18" s="26">
        <v>1</v>
      </c>
      <c r="AM18" s="26">
        <v>1</v>
      </c>
      <c r="AN18" s="26"/>
      <c r="AO18" s="28"/>
      <c r="AP18" s="30"/>
      <c r="AQ18" s="26"/>
      <c r="AR18" s="41"/>
    </row>
    <row r="19" spans="1:44" s="4" customFormat="1" ht="15" customHeight="1" x14ac:dyDescent="0.25">
      <c r="A19" s="2"/>
      <c r="B19" s="26">
        <v>1981</v>
      </c>
      <c r="C19" s="26" t="s">
        <v>103</v>
      </c>
      <c r="D19" s="120" t="s">
        <v>100</v>
      </c>
      <c r="E19" s="26">
        <v>22</v>
      </c>
      <c r="F19" s="26">
        <v>0</v>
      </c>
      <c r="G19" s="28">
        <v>24</v>
      </c>
      <c r="H19" s="26">
        <v>39</v>
      </c>
      <c r="I19" s="26">
        <v>168</v>
      </c>
      <c r="J19" s="26">
        <v>41</v>
      </c>
      <c r="K19" s="26">
        <v>42</v>
      </c>
      <c r="L19" s="26">
        <v>61</v>
      </c>
      <c r="M19" s="26">
        <v>24</v>
      </c>
      <c r="N19" s="29">
        <v>0.7</v>
      </c>
      <c r="O19" s="31">
        <v>240.00000000000003</v>
      </c>
      <c r="P19" s="19" t="s">
        <v>230</v>
      </c>
      <c r="Q19" s="26" t="s">
        <v>103</v>
      </c>
      <c r="R19" s="19" t="s">
        <v>63</v>
      </c>
      <c r="S19" s="26" t="s">
        <v>98</v>
      </c>
      <c r="T19" s="25" t="e">
        <v>#VALUE!</v>
      </c>
      <c r="U19" s="26">
        <v>6</v>
      </c>
      <c r="V19" s="26">
        <v>0</v>
      </c>
      <c r="W19" s="26">
        <v>4</v>
      </c>
      <c r="X19" s="26">
        <v>4</v>
      </c>
      <c r="Y19" s="26">
        <v>42</v>
      </c>
      <c r="Z19" s="29">
        <v>0.627</v>
      </c>
      <c r="AA19" s="25"/>
      <c r="AB19" s="19"/>
      <c r="AC19" s="19" t="s">
        <v>102</v>
      </c>
      <c r="AD19" s="19"/>
      <c r="AE19" s="26" t="s">
        <v>98</v>
      </c>
      <c r="AF19" s="25"/>
      <c r="AG19" s="146" t="s">
        <v>122</v>
      </c>
      <c r="AH19" s="146"/>
      <c r="AI19" s="146"/>
      <c r="AJ19" s="146"/>
      <c r="AK19" s="25"/>
      <c r="AL19" s="26">
        <v>1</v>
      </c>
      <c r="AM19" s="26"/>
      <c r="AN19" s="26"/>
      <c r="AO19" s="28"/>
      <c r="AP19" s="30">
        <v>1</v>
      </c>
      <c r="AQ19" s="26"/>
      <c r="AR19" s="41"/>
    </row>
    <row r="20" spans="1:44" s="4" customFormat="1" ht="15" customHeight="1" x14ac:dyDescent="0.25">
      <c r="A20" s="2"/>
      <c r="B20" s="26">
        <v>1982</v>
      </c>
      <c r="C20" s="26" t="s">
        <v>98</v>
      </c>
      <c r="D20" s="120" t="s">
        <v>100</v>
      </c>
      <c r="E20" s="26">
        <v>22</v>
      </c>
      <c r="F20" s="26">
        <v>1</v>
      </c>
      <c r="G20" s="28">
        <v>19</v>
      </c>
      <c r="H20" s="26">
        <v>23</v>
      </c>
      <c r="I20" s="26">
        <v>162</v>
      </c>
      <c r="J20" s="26">
        <v>32</v>
      </c>
      <c r="K20" s="26">
        <v>32</v>
      </c>
      <c r="L20" s="26">
        <v>78</v>
      </c>
      <c r="M20" s="26">
        <v>20</v>
      </c>
      <c r="N20" s="33">
        <v>0.77100000000000002</v>
      </c>
      <c r="O20" s="31">
        <v>210.11673151750972</v>
      </c>
      <c r="P20" s="19" t="s">
        <v>230</v>
      </c>
      <c r="Q20" s="19" t="s">
        <v>229</v>
      </c>
      <c r="R20" s="19" t="s">
        <v>140</v>
      </c>
      <c r="S20" s="26" t="s">
        <v>103</v>
      </c>
      <c r="T20" s="25" t="e">
        <v>#VALUE!</v>
      </c>
      <c r="U20" s="26">
        <v>6</v>
      </c>
      <c r="V20" s="26">
        <v>1</v>
      </c>
      <c r="W20" s="26">
        <v>4</v>
      </c>
      <c r="X20" s="26">
        <v>9</v>
      </c>
      <c r="Y20" s="26">
        <v>41</v>
      </c>
      <c r="Z20" s="29">
        <v>0.61199999999999999</v>
      </c>
      <c r="AA20" s="25"/>
      <c r="AB20" s="19" t="s">
        <v>96</v>
      </c>
      <c r="AC20" s="26" t="s">
        <v>103</v>
      </c>
      <c r="AD20" s="26" t="s">
        <v>103</v>
      </c>
      <c r="AE20" s="26" t="s">
        <v>98</v>
      </c>
      <c r="AF20" s="25"/>
      <c r="AG20" s="146" t="s">
        <v>123</v>
      </c>
      <c r="AH20" s="146"/>
      <c r="AI20" s="146"/>
      <c r="AJ20" s="146"/>
      <c r="AK20" s="25"/>
      <c r="AL20" s="26">
        <v>1</v>
      </c>
      <c r="AM20" s="26">
        <v>1</v>
      </c>
      <c r="AN20" s="26"/>
      <c r="AO20" s="28">
        <v>1</v>
      </c>
      <c r="AP20" s="30"/>
      <c r="AQ20" s="26"/>
      <c r="AR20" s="41"/>
    </row>
    <row r="21" spans="1:44" s="4" customFormat="1" ht="15" customHeight="1" x14ac:dyDescent="0.25">
      <c r="A21" s="2"/>
      <c r="B21" s="26">
        <v>1983</v>
      </c>
      <c r="C21" s="26" t="s">
        <v>101</v>
      </c>
      <c r="D21" s="120" t="s">
        <v>100</v>
      </c>
      <c r="E21" s="26">
        <v>21</v>
      </c>
      <c r="F21" s="26">
        <v>1</v>
      </c>
      <c r="G21" s="28">
        <v>18</v>
      </c>
      <c r="H21" s="26">
        <v>25</v>
      </c>
      <c r="I21" s="26">
        <v>149</v>
      </c>
      <c r="J21" s="26">
        <v>27</v>
      </c>
      <c r="K21" s="26">
        <v>35</v>
      </c>
      <c r="L21" s="26">
        <v>68</v>
      </c>
      <c r="M21" s="26">
        <v>19</v>
      </c>
      <c r="N21" s="33">
        <v>0.67400000000000004</v>
      </c>
      <c r="O21" s="31">
        <v>221.06824925816022</v>
      </c>
      <c r="P21" s="19" t="s">
        <v>231</v>
      </c>
      <c r="Q21" s="19" t="s">
        <v>227</v>
      </c>
      <c r="R21" s="19" t="s">
        <v>227</v>
      </c>
      <c r="S21" s="19" t="s">
        <v>63</v>
      </c>
      <c r="T21" s="25" t="e">
        <v>#VALUE!</v>
      </c>
      <c r="U21" s="26">
        <v>6</v>
      </c>
      <c r="V21" s="26">
        <v>0</v>
      </c>
      <c r="W21" s="26">
        <v>4</v>
      </c>
      <c r="X21" s="26">
        <v>5</v>
      </c>
      <c r="Y21" s="26">
        <v>36</v>
      </c>
      <c r="Z21" s="29">
        <v>0.69199999999999995</v>
      </c>
      <c r="AA21" s="25"/>
      <c r="AB21" s="19"/>
      <c r="AC21" s="19" t="s">
        <v>102</v>
      </c>
      <c r="AD21" s="19"/>
      <c r="AE21" s="19" t="s">
        <v>63</v>
      </c>
      <c r="AF21" s="25"/>
      <c r="AG21" s="146" t="s">
        <v>125</v>
      </c>
      <c r="AH21" s="146"/>
      <c r="AI21" s="146"/>
      <c r="AJ21" s="146"/>
      <c r="AK21" s="25"/>
      <c r="AL21" s="26"/>
      <c r="AM21" s="26">
        <v>1</v>
      </c>
      <c r="AN21" s="26"/>
      <c r="AO21" s="28"/>
      <c r="AP21" s="30"/>
      <c r="AQ21" s="26">
        <v>1</v>
      </c>
      <c r="AR21" s="41"/>
    </row>
    <row r="22" spans="1:44" s="4" customFormat="1" ht="15" customHeight="1" x14ac:dyDescent="0.25">
      <c r="A22" s="2"/>
      <c r="B22" s="26">
        <v>1984</v>
      </c>
      <c r="C22" s="26" t="s">
        <v>98</v>
      </c>
      <c r="D22" s="120" t="s">
        <v>100</v>
      </c>
      <c r="E22" s="26">
        <v>22</v>
      </c>
      <c r="F22" s="26">
        <v>2</v>
      </c>
      <c r="G22" s="28">
        <v>19</v>
      </c>
      <c r="H22" s="26">
        <v>27</v>
      </c>
      <c r="I22" s="26">
        <v>176</v>
      </c>
      <c r="J22" s="26">
        <v>32</v>
      </c>
      <c r="K22" s="26">
        <v>58</v>
      </c>
      <c r="L22" s="26">
        <v>65</v>
      </c>
      <c r="M22" s="26">
        <v>21</v>
      </c>
      <c r="N22" s="33">
        <v>0.749</v>
      </c>
      <c r="O22" s="31">
        <v>234.97997329773031</v>
      </c>
      <c r="P22" s="19" t="s">
        <v>229</v>
      </c>
      <c r="Q22" s="19" t="s">
        <v>140</v>
      </c>
      <c r="R22" s="19" t="s">
        <v>105</v>
      </c>
      <c r="S22" s="26" t="s">
        <v>98</v>
      </c>
      <c r="T22" s="71" t="e">
        <v>#VALUE!</v>
      </c>
      <c r="U22" s="26">
        <v>6</v>
      </c>
      <c r="V22" s="26">
        <v>1</v>
      </c>
      <c r="W22" s="26">
        <v>6</v>
      </c>
      <c r="X22" s="26">
        <v>11</v>
      </c>
      <c r="Y22" s="26">
        <v>55</v>
      </c>
      <c r="Z22" s="29">
        <v>0.78600000000000003</v>
      </c>
      <c r="AA22" s="25"/>
      <c r="AB22" s="19" t="s">
        <v>96</v>
      </c>
      <c r="AC22" s="26" t="s">
        <v>98</v>
      </c>
      <c r="AD22" s="26" t="s">
        <v>98</v>
      </c>
      <c r="AE22" s="26" t="s">
        <v>98</v>
      </c>
      <c r="AF22" s="25"/>
      <c r="AG22" s="146" t="s">
        <v>123</v>
      </c>
      <c r="AH22" s="146"/>
      <c r="AI22" s="146"/>
      <c r="AJ22" s="146"/>
      <c r="AK22" s="25"/>
      <c r="AL22" s="26">
        <v>1</v>
      </c>
      <c r="AM22" s="26">
        <v>1</v>
      </c>
      <c r="AN22" s="26"/>
      <c r="AO22" s="28">
        <v>1</v>
      </c>
      <c r="AP22" s="30"/>
      <c r="AQ22" s="26"/>
      <c r="AR22" s="41"/>
    </row>
    <row r="23" spans="1:44" s="4" customFormat="1" ht="15" customHeight="1" x14ac:dyDescent="0.25">
      <c r="A23" s="2"/>
      <c r="B23" s="26">
        <v>1985</v>
      </c>
      <c r="C23" s="26"/>
      <c r="D23" s="27"/>
      <c r="E23" s="26"/>
      <c r="F23" s="26"/>
      <c r="G23" s="28"/>
      <c r="H23" s="26"/>
      <c r="I23" s="26"/>
      <c r="J23" s="26"/>
      <c r="K23" s="26"/>
      <c r="L23" s="26"/>
      <c r="M23" s="26"/>
      <c r="N23" s="29"/>
      <c r="O23" s="31">
        <v>0</v>
      </c>
      <c r="P23" s="18"/>
      <c r="Q23" s="18"/>
      <c r="R23" s="18"/>
      <c r="S23" s="19"/>
      <c r="T23" s="143" t="e">
        <v>#DIV/0!</v>
      </c>
      <c r="U23" s="26"/>
      <c r="V23" s="26"/>
      <c r="W23" s="26"/>
      <c r="X23" s="26"/>
      <c r="Y23" s="26"/>
      <c r="Z23" s="29"/>
      <c r="AA23" s="25"/>
      <c r="AB23" s="19"/>
      <c r="AC23" s="19"/>
      <c r="AD23" s="19"/>
      <c r="AE23" s="19"/>
      <c r="AF23" s="25"/>
      <c r="AG23" s="146"/>
      <c r="AH23" s="146"/>
      <c r="AI23" s="146"/>
      <c r="AJ23" s="146"/>
      <c r="AK23" s="25"/>
      <c r="AL23" s="26"/>
      <c r="AM23" s="146"/>
      <c r="AN23" s="146"/>
      <c r="AO23" s="28"/>
      <c r="AP23" s="30"/>
      <c r="AQ23" s="26"/>
      <c r="AR23" s="41"/>
    </row>
    <row r="24" spans="1:44" s="4" customFormat="1" ht="15" customHeight="1" x14ac:dyDescent="0.25">
      <c r="A24" s="2"/>
      <c r="B24" s="26">
        <v>1986</v>
      </c>
      <c r="C24" s="26" t="s">
        <v>101</v>
      </c>
      <c r="D24" s="120" t="s">
        <v>100</v>
      </c>
      <c r="E24" s="26">
        <v>5</v>
      </c>
      <c r="F24" s="26">
        <v>0</v>
      </c>
      <c r="G24" s="28">
        <v>0</v>
      </c>
      <c r="H24" s="26">
        <v>0</v>
      </c>
      <c r="I24" s="26">
        <v>10</v>
      </c>
      <c r="J24" s="26">
        <v>0</v>
      </c>
      <c r="K24" s="26">
        <v>1</v>
      </c>
      <c r="L24" s="26">
        <v>9</v>
      </c>
      <c r="M24" s="26">
        <v>0</v>
      </c>
      <c r="N24" s="33">
        <v>0.66700000000000004</v>
      </c>
      <c r="O24" s="31">
        <v>14.992503748125936</v>
      </c>
      <c r="P24" s="18"/>
      <c r="Q24" s="18"/>
      <c r="R24" s="18"/>
      <c r="S24" s="19"/>
      <c r="T24" s="37"/>
      <c r="U24" s="26"/>
      <c r="V24" s="26"/>
      <c r="W24" s="26"/>
      <c r="X24" s="26"/>
      <c r="Y24" s="26"/>
      <c r="Z24" s="29"/>
      <c r="AA24" s="25"/>
      <c r="AB24" s="19"/>
      <c r="AC24" s="19"/>
      <c r="AD24" s="19"/>
      <c r="AE24" s="19"/>
      <c r="AF24" s="25"/>
      <c r="AG24" s="146"/>
      <c r="AH24" s="146"/>
      <c r="AI24" s="146"/>
      <c r="AJ24" s="146"/>
      <c r="AK24" s="25"/>
      <c r="AL24" s="26"/>
      <c r="AM24" s="26"/>
      <c r="AN24" s="26"/>
      <c r="AO24" s="28"/>
      <c r="AP24" s="30"/>
      <c r="AQ24" s="26">
        <v>1</v>
      </c>
      <c r="AR24" s="41"/>
    </row>
    <row r="25" spans="1:44" s="4" customFormat="1" ht="15" customHeight="1" x14ac:dyDescent="0.25">
      <c r="A25" s="2"/>
      <c r="B25" s="137">
        <v>1987</v>
      </c>
      <c r="C25" s="137" t="s">
        <v>63</v>
      </c>
      <c r="D25" s="138" t="s">
        <v>106</v>
      </c>
      <c r="E25" s="137"/>
      <c r="F25" s="139" t="s">
        <v>94</v>
      </c>
      <c r="G25" s="137"/>
      <c r="H25" s="137"/>
      <c r="I25" s="137"/>
      <c r="J25" s="137"/>
      <c r="K25" s="137"/>
      <c r="L25" s="137"/>
      <c r="M25" s="137"/>
      <c r="N25" s="140"/>
      <c r="O25" s="31">
        <v>0</v>
      </c>
      <c r="P25" s="18"/>
      <c r="Q25" s="18"/>
      <c r="R25" s="18"/>
      <c r="S25" s="19"/>
      <c r="T25" s="31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146"/>
      <c r="AH25" s="146"/>
      <c r="AI25" s="146"/>
      <c r="AJ25" s="146"/>
      <c r="AK25" s="25"/>
      <c r="AL25" s="26"/>
      <c r="AM25" s="26"/>
      <c r="AN25" s="28"/>
      <c r="AO25" s="28"/>
      <c r="AP25" s="30"/>
      <c r="AQ25" s="26"/>
      <c r="AR25" s="41"/>
    </row>
    <row r="26" spans="1:44" s="4" customFormat="1" ht="15" customHeight="1" x14ac:dyDescent="0.25">
      <c r="A26" s="2"/>
      <c r="B26" s="26">
        <v>1987</v>
      </c>
      <c r="C26" s="26" t="s">
        <v>102</v>
      </c>
      <c r="D26" s="120" t="s">
        <v>100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144" t="s">
        <v>104</v>
      </c>
      <c r="O26" s="31">
        <v>0</v>
      </c>
      <c r="P26" s="18"/>
      <c r="Q26" s="18"/>
      <c r="R26" s="18"/>
      <c r="S26" s="19"/>
      <c r="T26" s="37"/>
      <c r="U26" s="26"/>
      <c r="V26" s="26"/>
      <c r="W26" s="28"/>
      <c r="X26" s="26"/>
      <c r="Y26" s="26"/>
      <c r="Z26" s="29"/>
      <c r="AA26" s="25"/>
      <c r="AB26" s="19"/>
      <c r="AC26" s="19"/>
      <c r="AD26" s="19"/>
      <c r="AE26" s="19"/>
      <c r="AF26" s="25"/>
      <c r="AG26" s="146"/>
      <c r="AH26" s="146"/>
      <c r="AI26" s="146"/>
      <c r="AJ26" s="146"/>
      <c r="AK26" s="25"/>
      <c r="AL26" s="26"/>
      <c r="AM26" s="26"/>
      <c r="AN26" s="28"/>
      <c r="AO26" s="28"/>
      <c r="AP26" s="30"/>
      <c r="AQ26" s="26"/>
      <c r="AR26" s="41"/>
    </row>
    <row r="27" spans="1:44" s="4" customFormat="1" ht="15" customHeight="1" x14ac:dyDescent="0.25">
      <c r="A27" s="1"/>
      <c r="B27" s="17" t="s">
        <v>7</v>
      </c>
      <c r="C27" s="18"/>
      <c r="D27" s="16"/>
      <c r="E27" s="19">
        <v>283</v>
      </c>
      <c r="F27" s="19">
        <v>15</v>
      </c>
      <c r="G27" s="19">
        <v>268</v>
      </c>
      <c r="H27" s="19">
        <v>285</v>
      </c>
      <c r="I27" s="19">
        <v>1325</v>
      </c>
      <c r="J27" s="19">
        <v>275</v>
      </c>
      <c r="K27" s="19">
        <v>307</v>
      </c>
      <c r="L27" s="19">
        <v>551</v>
      </c>
      <c r="M27" s="19">
        <v>192</v>
      </c>
      <c r="N27" s="35">
        <v>0.71040191099903227</v>
      </c>
      <c r="O27" s="25">
        <v>1127.5307506895081</v>
      </c>
      <c r="P27" s="92" t="s">
        <v>110</v>
      </c>
      <c r="Q27" s="92" t="s">
        <v>109</v>
      </c>
      <c r="R27" s="92" t="s">
        <v>108</v>
      </c>
      <c r="S27" s="92" t="s">
        <v>107</v>
      </c>
      <c r="T27" s="37"/>
      <c r="U27" s="19">
        <v>31</v>
      </c>
      <c r="V27" s="19">
        <v>2</v>
      </c>
      <c r="W27" s="19">
        <v>26</v>
      </c>
      <c r="X27" s="19">
        <v>33</v>
      </c>
      <c r="Y27" s="19">
        <v>222</v>
      </c>
      <c r="Z27" s="35">
        <v>0.68</v>
      </c>
      <c r="AA27" s="119">
        <f>SUM(AA4:AA26)</f>
        <v>0</v>
      </c>
      <c r="AB27" s="92" t="s">
        <v>54</v>
      </c>
      <c r="AC27" s="92" t="s">
        <v>206</v>
      </c>
      <c r="AD27" s="92" t="s">
        <v>206</v>
      </c>
      <c r="AE27" s="92" t="s">
        <v>207</v>
      </c>
      <c r="AF27" s="25"/>
      <c r="AG27" s="92" t="s">
        <v>126</v>
      </c>
      <c r="AH27" s="92" t="s">
        <v>126</v>
      </c>
      <c r="AI27" s="92" t="s">
        <v>126</v>
      </c>
      <c r="AJ27" s="92" t="s">
        <v>126</v>
      </c>
      <c r="AK27" s="25"/>
      <c r="AL27" s="19">
        <v>9</v>
      </c>
      <c r="AM27" s="19">
        <v>9</v>
      </c>
      <c r="AN27" s="19">
        <v>0</v>
      </c>
      <c r="AO27" s="19">
        <v>2</v>
      </c>
      <c r="AP27" s="19">
        <v>4</v>
      </c>
      <c r="AQ27" s="19">
        <v>3</v>
      </c>
      <c r="AR27" s="41"/>
    </row>
    <row r="28" spans="1:44" s="4" customFormat="1" ht="15" customHeight="1" x14ac:dyDescent="0.25">
      <c r="A28" s="1"/>
      <c r="B28" s="17" t="s">
        <v>364</v>
      </c>
      <c r="C28" s="18"/>
      <c r="D28" s="16"/>
      <c r="E28" s="18"/>
      <c r="F28" s="15"/>
      <c r="G28" s="15" t="s">
        <v>363</v>
      </c>
      <c r="H28" s="15" t="s">
        <v>365</v>
      </c>
      <c r="I28" s="15"/>
      <c r="J28" s="15"/>
      <c r="K28" s="15"/>
      <c r="L28" s="15"/>
      <c r="M28" s="15"/>
      <c r="N28" s="111"/>
      <c r="O28" s="25"/>
      <c r="P28" s="23"/>
      <c r="Q28" s="21"/>
      <c r="R28" s="112"/>
      <c r="S28" s="113"/>
      <c r="T28" s="25"/>
      <c r="U28" s="18"/>
      <c r="V28" s="15"/>
      <c r="W28" s="15"/>
      <c r="X28" s="15"/>
      <c r="Y28" s="15"/>
      <c r="Z28" s="16"/>
      <c r="AA28" s="25"/>
      <c r="AB28" s="114"/>
      <c r="AC28" s="115"/>
      <c r="AD28" s="112"/>
      <c r="AE28" s="113"/>
      <c r="AF28" s="25"/>
      <c r="AG28" s="116"/>
      <c r="AH28" s="117"/>
      <c r="AI28" s="117"/>
      <c r="AJ28" s="118"/>
      <c r="AK28" s="25"/>
      <c r="AL28" s="18"/>
      <c r="AM28" s="15"/>
      <c r="AN28" s="15"/>
      <c r="AO28" s="15"/>
      <c r="AP28" s="15"/>
      <c r="AQ28" s="16"/>
      <c r="AR28" s="41"/>
    </row>
    <row r="29" spans="1:44" ht="15" customHeight="1" x14ac:dyDescent="0.25">
      <c r="A29" s="2"/>
      <c r="B29" s="27" t="s">
        <v>2</v>
      </c>
      <c r="C29" s="30"/>
      <c r="D29" s="36">
        <v>1773.3</v>
      </c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7"/>
      <c r="P29" s="25"/>
      <c r="Q29" s="25"/>
      <c r="R29" s="25"/>
      <c r="S29" s="25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25"/>
      <c r="AG29" s="37"/>
      <c r="AH29" s="37"/>
      <c r="AI29" s="37"/>
      <c r="AJ29" s="37"/>
      <c r="AK29" s="25"/>
      <c r="AL29" s="37"/>
      <c r="AM29" s="37"/>
      <c r="AN29" s="37"/>
      <c r="AO29" s="37"/>
      <c r="AP29" s="37"/>
      <c r="AQ29" s="37"/>
      <c r="AR29" s="41"/>
    </row>
    <row r="30" spans="1:44" s="4" customFormat="1" ht="12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31"/>
      <c r="P30" s="31"/>
      <c r="Q30" s="31"/>
      <c r="R30" s="31"/>
      <c r="S30" s="31"/>
      <c r="T30" s="31"/>
      <c r="U30" s="37"/>
      <c r="V30" s="40"/>
      <c r="W30" s="37"/>
      <c r="X30" s="37"/>
      <c r="Y30" s="37"/>
      <c r="Z30" s="37"/>
      <c r="AA30" s="37"/>
      <c r="AB30" s="37"/>
      <c r="AC30" s="37"/>
      <c r="AD30" s="37"/>
      <c r="AE30" s="37"/>
      <c r="AF30" s="25"/>
      <c r="AG30" s="37"/>
      <c r="AH30" s="37"/>
      <c r="AI30" s="37"/>
      <c r="AJ30" s="37"/>
      <c r="AK30" s="25"/>
      <c r="AL30" s="37"/>
      <c r="AM30" s="37"/>
      <c r="AN30" s="37"/>
      <c r="AO30" s="37"/>
      <c r="AP30" s="37"/>
      <c r="AQ30" s="37"/>
      <c r="AR30" s="41"/>
    </row>
    <row r="31" spans="1:44" ht="15" customHeight="1" x14ac:dyDescent="0.25">
      <c r="A31" s="2"/>
      <c r="B31" s="23" t="s">
        <v>127</v>
      </c>
      <c r="C31" s="42"/>
      <c r="D31" s="42"/>
      <c r="E31" s="19" t="s">
        <v>3</v>
      </c>
      <c r="F31" s="19" t="s">
        <v>8</v>
      </c>
      <c r="G31" s="16" t="s">
        <v>5</v>
      </c>
      <c r="H31" s="19" t="s">
        <v>6</v>
      </c>
      <c r="I31" s="19" t="s">
        <v>15</v>
      </c>
      <c r="J31" s="37"/>
      <c r="K31" s="19" t="s">
        <v>25</v>
      </c>
      <c r="L31" s="19" t="s">
        <v>26</v>
      </c>
      <c r="M31" s="19" t="s">
        <v>27</v>
      </c>
      <c r="N31" s="19" t="s">
        <v>20</v>
      </c>
      <c r="O31" s="25"/>
      <c r="P31" s="43" t="s">
        <v>28</v>
      </c>
      <c r="Q31" s="13"/>
      <c r="R31" s="13"/>
      <c r="S31" s="13"/>
      <c r="T31" s="44"/>
      <c r="U31" s="44"/>
      <c r="V31" s="44"/>
      <c r="W31" s="44"/>
      <c r="X31" s="44"/>
      <c r="Y31" s="13"/>
      <c r="Z31" s="13"/>
      <c r="AA31" s="13"/>
      <c r="AB31" s="44"/>
      <c r="AC31" s="44"/>
      <c r="AD31" s="13"/>
      <c r="AE31" s="45"/>
      <c r="AF31" s="25"/>
      <c r="AG31" s="43" t="s">
        <v>209</v>
      </c>
      <c r="AH31" s="13"/>
      <c r="AI31" s="44"/>
      <c r="AJ31" s="45"/>
      <c r="AK31" s="25"/>
      <c r="AL31" s="11" t="s">
        <v>210</v>
      </c>
      <c r="AM31" s="13"/>
      <c r="AN31" s="13"/>
      <c r="AO31" s="13"/>
      <c r="AP31" s="13"/>
      <c r="AQ31" s="45"/>
      <c r="AR31" s="41"/>
    </row>
    <row r="32" spans="1:44" ht="15" customHeight="1" x14ac:dyDescent="0.25">
      <c r="A32" s="2"/>
      <c r="B32" s="43" t="s">
        <v>11</v>
      </c>
      <c r="C32" s="13"/>
      <c r="D32" s="45"/>
      <c r="E32" s="26">
        <v>283</v>
      </c>
      <c r="F32" s="26">
        <v>15</v>
      </c>
      <c r="G32" s="26">
        <v>268</v>
      </c>
      <c r="H32" s="26">
        <v>285</v>
      </c>
      <c r="I32" s="26">
        <v>1325</v>
      </c>
      <c r="J32" s="37"/>
      <c r="K32" s="46">
        <v>1</v>
      </c>
      <c r="L32" s="46">
        <v>1.0070671378091873</v>
      </c>
      <c r="M32" s="46">
        <v>7.3611111111111107</v>
      </c>
      <c r="N32" s="33">
        <v>0.71040191099903227</v>
      </c>
      <c r="O32" s="25">
        <v>3443</v>
      </c>
      <c r="P32" s="271" t="s">
        <v>9</v>
      </c>
      <c r="Q32" s="285"/>
      <c r="R32" s="272" t="s">
        <v>111</v>
      </c>
      <c r="S32" s="272"/>
      <c r="T32" s="272"/>
      <c r="U32" s="272"/>
      <c r="V32" s="272"/>
      <c r="W32" s="272"/>
      <c r="X32" s="286" t="s">
        <v>114</v>
      </c>
      <c r="Y32" s="272"/>
      <c r="Z32" s="272"/>
      <c r="AA32" s="272"/>
      <c r="AB32" s="287" t="s">
        <v>115</v>
      </c>
      <c r="AC32" s="288"/>
      <c r="AD32" s="192"/>
      <c r="AE32" s="273"/>
      <c r="AF32" s="289"/>
      <c r="AG32" s="290" t="s">
        <v>208</v>
      </c>
      <c r="AH32" s="143" t="s">
        <v>235</v>
      </c>
      <c r="AI32" s="143">
        <v>1984</v>
      </c>
      <c r="AJ32" s="291"/>
      <c r="AK32" s="289"/>
      <c r="AL32" s="271" t="s">
        <v>211</v>
      </c>
      <c r="AM32" s="292">
        <v>1980</v>
      </c>
      <c r="AN32" s="272"/>
      <c r="AO32" s="272"/>
      <c r="AP32" s="272"/>
      <c r="AQ32" s="273"/>
      <c r="AR32" s="41"/>
    </row>
    <row r="33" spans="1:45" ht="15" customHeight="1" x14ac:dyDescent="0.25">
      <c r="A33" s="2"/>
      <c r="B33" s="47" t="s">
        <v>13</v>
      </c>
      <c r="C33" s="48"/>
      <c r="D33" s="49"/>
      <c r="E33" s="26">
        <v>31</v>
      </c>
      <c r="F33" s="26">
        <v>2</v>
      </c>
      <c r="G33" s="26">
        <v>26</v>
      </c>
      <c r="H33" s="26">
        <v>33</v>
      </c>
      <c r="I33" s="26">
        <v>222</v>
      </c>
      <c r="J33" s="37"/>
      <c r="K33" s="46">
        <v>0.90322580645161288</v>
      </c>
      <c r="L33" s="46">
        <v>1.064516129032258</v>
      </c>
      <c r="M33" s="46">
        <v>7.161290322580645</v>
      </c>
      <c r="N33" s="33">
        <v>0.68</v>
      </c>
      <c r="O33" s="25">
        <v>669.23891146242352</v>
      </c>
      <c r="P33" s="290" t="s">
        <v>57</v>
      </c>
      <c r="Q33" s="293"/>
      <c r="R33" s="294" t="s">
        <v>111</v>
      </c>
      <c r="S33" s="294"/>
      <c r="T33" s="294"/>
      <c r="U33" s="294"/>
      <c r="V33" s="294"/>
      <c r="W33" s="294"/>
      <c r="X33" s="295" t="s">
        <v>114</v>
      </c>
      <c r="Y33" s="294"/>
      <c r="Z33" s="294"/>
      <c r="AA33" s="294"/>
      <c r="AB33" s="296" t="s">
        <v>115</v>
      </c>
      <c r="AC33" s="297"/>
      <c r="AD33" s="143"/>
      <c r="AE33" s="291"/>
      <c r="AF33" s="289"/>
      <c r="AG33" s="290" t="s">
        <v>213</v>
      </c>
      <c r="AH33" s="295" t="s">
        <v>236</v>
      </c>
      <c r="AI33" s="294"/>
      <c r="AJ33" s="291"/>
      <c r="AK33" s="289"/>
      <c r="AL33" s="290" t="s">
        <v>212</v>
      </c>
      <c r="AM33" s="298">
        <v>1982</v>
      </c>
      <c r="AN33" s="294"/>
      <c r="AO33" s="294"/>
      <c r="AP33" s="294"/>
      <c r="AQ33" s="291"/>
      <c r="AR33" s="41"/>
    </row>
    <row r="34" spans="1:45" ht="15" customHeight="1" x14ac:dyDescent="0.25">
      <c r="A34" s="2"/>
      <c r="B34" s="50" t="s">
        <v>14</v>
      </c>
      <c r="C34" s="51"/>
      <c r="D34" s="52"/>
      <c r="E34" s="32">
        <v>1</v>
      </c>
      <c r="F34" s="32">
        <v>0</v>
      </c>
      <c r="G34" s="32">
        <v>0</v>
      </c>
      <c r="H34" s="32">
        <v>0</v>
      </c>
      <c r="I34" s="32">
        <v>1</v>
      </c>
      <c r="J34" s="37"/>
      <c r="K34" s="53">
        <v>0</v>
      </c>
      <c r="L34" s="53">
        <v>0</v>
      </c>
      <c r="M34" s="53">
        <v>1</v>
      </c>
      <c r="N34" s="54">
        <v>0.25</v>
      </c>
      <c r="O34" s="25">
        <v>156</v>
      </c>
      <c r="P34" s="290" t="s">
        <v>58</v>
      </c>
      <c r="Q34" s="293"/>
      <c r="R34" s="294" t="s">
        <v>111</v>
      </c>
      <c r="S34" s="294"/>
      <c r="T34" s="294"/>
      <c r="U34" s="294"/>
      <c r="V34" s="294"/>
      <c r="W34" s="294"/>
      <c r="X34" s="295" t="s">
        <v>114</v>
      </c>
      <c r="Y34" s="294"/>
      <c r="Z34" s="294"/>
      <c r="AA34" s="294"/>
      <c r="AB34" s="296" t="s">
        <v>115</v>
      </c>
      <c r="AC34" s="297"/>
      <c r="AD34" s="143"/>
      <c r="AE34" s="291"/>
      <c r="AF34" s="289"/>
      <c r="AG34" s="290"/>
      <c r="AH34" s="295"/>
      <c r="AI34" s="294"/>
      <c r="AJ34" s="291"/>
      <c r="AK34" s="289"/>
      <c r="AL34" s="290" t="s">
        <v>214</v>
      </c>
      <c r="AM34" s="298">
        <v>1984</v>
      </c>
      <c r="AN34" s="294"/>
      <c r="AO34" s="294"/>
      <c r="AP34" s="294"/>
      <c r="AQ34" s="291"/>
      <c r="AR34" s="41"/>
    </row>
    <row r="35" spans="1:45" ht="15" customHeight="1" x14ac:dyDescent="0.25">
      <c r="A35" s="2"/>
      <c r="B35" s="55" t="s">
        <v>24</v>
      </c>
      <c r="C35" s="56"/>
      <c r="D35" s="57"/>
      <c r="E35" s="19">
        <v>315</v>
      </c>
      <c r="F35" s="19">
        <v>17</v>
      </c>
      <c r="G35" s="19">
        <v>294</v>
      </c>
      <c r="H35" s="19">
        <v>318</v>
      </c>
      <c r="I35" s="19">
        <v>1548</v>
      </c>
      <c r="J35" s="37"/>
      <c r="K35" s="58">
        <v>0.98730158730158735</v>
      </c>
      <c r="L35" s="58">
        <v>1.0095238095238095</v>
      </c>
      <c r="M35" s="58">
        <v>7.3018867924528301</v>
      </c>
      <c r="N35" s="35">
        <v>0.70504261364305276</v>
      </c>
      <c r="O35" s="25">
        <v>4268.2389114624239</v>
      </c>
      <c r="P35" s="299" t="s">
        <v>10</v>
      </c>
      <c r="Q35" s="300"/>
      <c r="R35" s="301" t="s">
        <v>112</v>
      </c>
      <c r="S35" s="301"/>
      <c r="T35" s="301"/>
      <c r="U35" s="301"/>
      <c r="V35" s="301"/>
      <c r="W35" s="301"/>
      <c r="X35" s="170" t="s">
        <v>113</v>
      </c>
      <c r="Y35" s="301"/>
      <c r="Z35" s="301"/>
      <c r="AA35" s="301"/>
      <c r="AB35" s="80" t="s">
        <v>116</v>
      </c>
      <c r="AC35" s="81"/>
      <c r="AD35" s="166"/>
      <c r="AE35" s="302"/>
      <c r="AF35" s="289"/>
      <c r="AG35" s="76"/>
      <c r="AH35" s="166"/>
      <c r="AI35" s="301"/>
      <c r="AJ35" s="302"/>
      <c r="AK35" s="289"/>
      <c r="AL35" s="299"/>
      <c r="AM35" s="303"/>
      <c r="AN35" s="301"/>
      <c r="AO35" s="301"/>
      <c r="AP35" s="301"/>
      <c r="AQ35" s="302"/>
      <c r="AR35" s="41"/>
    </row>
    <row r="36" spans="1:45" ht="6.75" customHeight="1" x14ac:dyDescent="0.25">
      <c r="A36" s="2"/>
      <c r="B36" s="39"/>
      <c r="C36" s="39"/>
      <c r="D36" s="39"/>
      <c r="E36" s="39"/>
      <c r="F36" s="39"/>
      <c r="G36" s="39"/>
      <c r="H36" s="39"/>
      <c r="I36" s="39"/>
      <c r="J36" s="37"/>
      <c r="K36" s="39"/>
      <c r="L36" s="39"/>
      <c r="M36" s="39"/>
      <c r="N36" s="38"/>
      <c r="O36" s="25"/>
      <c r="P36" s="37"/>
      <c r="Q36" s="40"/>
      <c r="R36" s="37"/>
      <c r="S36" s="37"/>
      <c r="T36" s="25"/>
      <c r="U36" s="25"/>
      <c r="V36" s="40"/>
      <c r="W36" s="37"/>
      <c r="X36" s="37"/>
      <c r="Y36" s="25"/>
      <c r="Z36" s="25"/>
      <c r="AA36" s="25"/>
      <c r="AB36" s="25"/>
      <c r="AC36" s="25"/>
      <c r="AD36" s="25"/>
      <c r="AE36" s="25"/>
      <c r="AF36" s="25"/>
      <c r="AG36" s="25"/>
      <c r="AH36" s="59"/>
      <c r="AI36" s="37"/>
      <c r="AJ36" s="37"/>
      <c r="AK36" s="25"/>
      <c r="AL36" s="37"/>
      <c r="AM36" s="37"/>
      <c r="AN36" s="37"/>
      <c r="AO36" s="37"/>
      <c r="AP36" s="37"/>
      <c r="AQ36" s="37"/>
      <c r="AR36" s="41"/>
    </row>
    <row r="37" spans="1:45" ht="15" customHeight="1" x14ac:dyDescent="0.25">
      <c r="A37" s="2"/>
      <c r="B37" s="43" t="s">
        <v>234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60"/>
      <c r="O37" s="12"/>
      <c r="P37" s="13"/>
      <c r="Q37" s="13"/>
      <c r="R37" s="13"/>
      <c r="S37" s="13"/>
      <c r="T37" s="12"/>
      <c r="U37" s="12"/>
      <c r="V37" s="61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45"/>
      <c r="AR37" s="41"/>
    </row>
    <row r="38" spans="1:45" ht="15" customHeight="1" x14ac:dyDescent="0.25">
      <c r="A38" s="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0"/>
      <c r="O38" s="25"/>
      <c r="P38" s="25"/>
      <c r="Q38" s="25"/>
      <c r="R38" s="25"/>
      <c r="S38" s="25"/>
      <c r="T38" s="25"/>
      <c r="U38" s="37"/>
      <c r="V38" s="40"/>
      <c r="W38" s="37"/>
      <c r="X38" s="37"/>
      <c r="Y38" s="25"/>
      <c r="Z38" s="25"/>
      <c r="AA38" s="25"/>
      <c r="AB38" s="25"/>
      <c r="AC38" s="25"/>
      <c r="AD38" s="25"/>
      <c r="AE38" s="25"/>
      <c r="AF38" s="25"/>
      <c r="AG38" s="25"/>
      <c r="AH38" s="37"/>
      <c r="AI38" s="37"/>
      <c r="AJ38" s="37"/>
      <c r="AK38" s="25"/>
      <c r="AL38" s="37"/>
      <c r="AM38" s="37"/>
      <c r="AN38" s="37"/>
      <c r="AO38" s="37"/>
      <c r="AP38" s="37"/>
      <c r="AQ38" s="37"/>
      <c r="AR38" s="41"/>
    </row>
    <row r="39" spans="1:45" s="10" customFormat="1" ht="15" customHeight="1" x14ac:dyDescent="0.25">
      <c r="A39" s="24"/>
      <c r="B39" s="37" t="s">
        <v>64</v>
      </c>
      <c r="C39" s="37"/>
      <c r="D39" s="37" t="s">
        <v>247</v>
      </c>
      <c r="E39" s="37"/>
      <c r="F39" s="37"/>
      <c r="G39" s="37"/>
      <c r="H39" s="37"/>
      <c r="I39" s="37"/>
      <c r="J39" s="37"/>
      <c r="K39" s="37"/>
      <c r="L39" s="37"/>
      <c r="M39" s="37" t="s">
        <v>120</v>
      </c>
      <c r="N39" s="37"/>
      <c r="O39" s="37"/>
      <c r="P39" s="40"/>
      <c r="Q39" s="25"/>
      <c r="R39" s="37"/>
      <c r="S39" s="40"/>
      <c r="T39" s="37"/>
      <c r="U39" s="37" t="s">
        <v>121</v>
      </c>
      <c r="V39" s="25"/>
      <c r="W39" s="25"/>
      <c r="X39" s="59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24"/>
      <c r="AN39" s="24"/>
      <c r="AO39" s="24"/>
      <c r="AP39" s="24"/>
      <c r="AQ39" s="24"/>
      <c r="AR39" s="24"/>
      <c r="AS39" s="24"/>
    </row>
    <row r="40" spans="1:45" ht="15" customHeight="1" x14ac:dyDescent="0.25">
      <c r="A40" s="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40"/>
      <c r="O40" s="25"/>
      <c r="P40" s="25"/>
      <c r="Q40" s="25"/>
      <c r="R40" s="25"/>
      <c r="S40" s="25"/>
      <c r="T40" s="25"/>
      <c r="U40" s="37"/>
      <c r="V40" s="40"/>
      <c r="W40" s="37"/>
      <c r="X40" s="37"/>
      <c r="Y40" s="25"/>
      <c r="Z40" s="25"/>
      <c r="AA40" s="25"/>
      <c r="AB40" s="25"/>
      <c r="AC40" s="25"/>
      <c r="AD40" s="25"/>
      <c r="AE40" s="25"/>
      <c r="AF40" s="25"/>
      <c r="AG40" s="25"/>
      <c r="AH40" s="37"/>
      <c r="AI40" s="37"/>
      <c r="AJ40" s="37"/>
      <c r="AK40" s="25"/>
      <c r="AL40" s="37"/>
      <c r="AM40" s="37"/>
      <c r="AN40" s="37"/>
      <c r="AO40" s="37"/>
      <c r="AP40" s="37"/>
      <c r="AQ40" s="37"/>
      <c r="AR40" s="41"/>
    </row>
    <row r="41" spans="1:45" ht="15" customHeight="1" x14ac:dyDescent="0.2">
      <c r="A41" s="2"/>
      <c r="B41" s="304" t="s">
        <v>248</v>
      </c>
      <c r="C41" s="67"/>
      <c r="D41" s="67"/>
      <c r="E41" s="67"/>
      <c r="F41" s="67" t="s">
        <v>249</v>
      </c>
      <c r="G41" s="67" t="s">
        <v>3</v>
      </c>
      <c r="H41" s="67" t="s">
        <v>5</v>
      </c>
      <c r="I41" s="67" t="s">
        <v>6</v>
      </c>
      <c r="J41" s="67" t="s">
        <v>250</v>
      </c>
      <c r="K41" s="122" t="s">
        <v>15</v>
      </c>
      <c r="L41" s="37"/>
      <c r="M41" s="305" t="s">
        <v>251</v>
      </c>
      <c r="N41" s="68"/>
      <c r="O41" s="68"/>
      <c r="P41" s="67" t="s">
        <v>3</v>
      </c>
      <c r="Q41" s="67" t="s">
        <v>5</v>
      </c>
      <c r="R41" s="67" t="s">
        <v>6</v>
      </c>
      <c r="S41" s="67" t="s">
        <v>250</v>
      </c>
      <c r="T41" s="68"/>
      <c r="U41" s="122" t="s">
        <v>15</v>
      </c>
      <c r="V41" s="37"/>
      <c r="W41" s="305" t="s">
        <v>319</v>
      </c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306"/>
      <c r="AI41" s="101" t="s">
        <v>336</v>
      </c>
      <c r="AJ41" s="69"/>
      <c r="AK41" s="69"/>
      <c r="AL41" s="330" t="s">
        <v>3</v>
      </c>
      <c r="AM41" s="330" t="s">
        <v>5</v>
      </c>
      <c r="AN41" s="330" t="s">
        <v>6</v>
      </c>
      <c r="AO41" s="68"/>
      <c r="AP41" s="67" t="s">
        <v>349</v>
      </c>
      <c r="AQ41" s="99"/>
      <c r="AR41" s="25"/>
      <c r="AS41" s="25"/>
    </row>
    <row r="42" spans="1:45" ht="15" customHeight="1" x14ac:dyDescent="0.2">
      <c r="A42" s="2"/>
      <c r="B42" s="297">
        <v>1971</v>
      </c>
      <c r="C42" s="143" t="s">
        <v>92</v>
      </c>
      <c r="D42" s="294" t="s">
        <v>97</v>
      </c>
      <c r="E42" s="143"/>
      <c r="F42" s="143">
        <v>21</v>
      </c>
      <c r="G42" s="143">
        <v>15</v>
      </c>
      <c r="H42" s="307">
        <f t="shared" ref="H42:H48" si="0">PRODUCT((F9+G9)/E9)</f>
        <v>0.33333333333333331</v>
      </c>
      <c r="I42" s="307">
        <f t="shared" ref="I42:I48" si="1">PRODUCT(H9/E9)</f>
        <v>1</v>
      </c>
      <c r="J42" s="307">
        <f t="shared" ref="J42:J48" si="2">PRODUCT(F9+G9+H9)/E9</f>
        <v>1.3333333333333333</v>
      </c>
      <c r="K42" s="308"/>
      <c r="L42" s="40"/>
      <c r="M42" s="309" t="s">
        <v>252</v>
      </c>
      <c r="N42" s="143"/>
      <c r="O42" s="143"/>
      <c r="P42" s="143" t="s">
        <v>279</v>
      </c>
      <c r="Q42" s="143" t="s">
        <v>290</v>
      </c>
      <c r="R42" s="143" t="s">
        <v>309</v>
      </c>
      <c r="S42" s="143" t="s">
        <v>299</v>
      </c>
      <c r="T42" s="310"/>
      <c r="U42" s="296"/>
      <c r="V42" s="40"/>
      <c r="W42" s="309" t="s">
        <v>320</v>
      </c>
      <c r="X42" s="295"/>
      <c r="Y42" s="294"/>
      <c r="Z42" s="294"/>
      <c r="AA42" s="294"/>
      <c r="AB42" s="294"/>
      <c r="AC42" s="294"/>
      <c r="AD42" s="294"/>
      <c r="AE42" s="294"/>
      <c r="AF42" s="294"/>
      <c r="AG42" s="298"/>
      <c r="AH42" s="311"/>
      <c r="AI42" s="294" t="s">
        <v>344</v>
      </c>
      <c r="AJ42" s="294"/>
      <c r="AK42" s="294"/>
      <c r="AL42" s="298">
        <v>246</v>
      </c>
      <c r="AM42" s="298">
        <v>260</v>
      </c>
      <c r="AN42" s="298">
        <v>252</v>
      </c>
      <c r="AO42" s="294"/>
      <c r="AP42" s="338">
        <f>PRODUCT(AL42/AL51)</f>
        <v>0.86925795053003529</v>
      </c>
      <c r="AQ42" s="291"/>
      <c r="AR42" s="25"/>
      <c r="AS42" s="25"/>
    </row>
    <row r="43" spans="1:45" ht="15" customHeight="1" x14ac:dyDescent="0.2">
      <c r="A43" s="2"/>
      <c r="B43" s="297">
        <v>1972</v>
      </c>
      <c r="C43" s="143"/>
      <c r="D43" s="294"/>
      <c r="E43" s="143"/>
      <c r="F43" s="143">
        <v>22</v>
      </c>
      <c r="G43" s="143"/>
      <c r="H43" s="307"/>
      <c r="I43" s="307"/>
      <c r="J43" s="307"/>
      <c r="K43" s="308"/>
      <c r="L43" s="40"/>
      <c r="M43" s="309" t="s">
        <v>253</v>
      </c>
      <c r="N43" s="143"/>
      <c r="O43" s="143">
        <v>21</v>
      </c>
      <c r="P43" s="143" t="s">
        <v>280</v>
      </c>
      <c r="Q43" s="143" t="s">
        <v>291</v>
      </c>
      <c r="R43" s="143" t="s">
        <v>310</v>
      </c>
      <c r="S43" s="143" t="s">
        <v>300</v>
      </c>
      <c r="T43" s="310"/>
      <c r="U43" s="296"/>
      <c r="V43" s="40"/>
      <c r="W43" s="312" t="s">
        <v>321</v>
      </c>
      <c r="X43" s="295"/>
      <c r="Y43" s="295" t="s">
        <v>326</v>
      </c>
      <c r="Z43" s="325"/>
      <c r="AA43" s="325"/>
      <c r="AB43" s="325"/>
      <c r="AC43" s="325"/>
      <c r="AD43" s="325"/>
      <c r="AE43" s="325"/>
      <c r="AF43" s="325"/>
      <c r="AG43" s="325" t="s">
        <v>327</v>
      </c>
      <c r="AH43" s="291"/>
      <c r="AI43" s="294" t="s">
        <v>337</v>
      </c>
      <c r="AJ43" s="294"/>
      <c r="AK43" s="294"/>
      <c r="AL43" s="298"/>
      <c r="AM43" s="331">
        <f>PRODUCT(AM42/AL42)</f>
        <v>1.056910569105691</v>
      </c>
      <c r="AN43" s="331">
        <f>PRODUCT(AN42/AL42)</f>
        <v>1.024390243902439</v>
      </c>
      <c r="AO43" s="294"/>
      <c r="AP43" s="294"/>
      <c r="AQ43" s="291"/>
      <c r="AR43" s="25"/>
      <c r="AS43" s="25"/>
    </row>
    <row r="44" spans="1:45" ht="15" customHeight="1" x14ac:dyDescent="0.2">
      <c r="A44" s="2"/>
      <c r="B44" s="297">
        <v>1973</v>
      </c>
      <c r="C44" s="143" t="s">
        <v>99</v>
      </c>
      <c r="D44" s="294" t="s">
        <v>93</v>
      </c>
      <c r="E44" s="143"/>
      <c r="F44" s="143">
        <v>23</v>
      </c>
      <c r="G44" s="143">
        <v>22</v>
      </c>
      <c r="H44" s="307">
        <f t="shared" ref="H44:H47" si="3">PRODUCT((F11+G11)/E11)</f>
        <v>0.81818181818181823</v>
      </c>
      <c r="I44" s="307">
        <f t="shared" ref="I44:I47" si="4">PRODUCT(H11/E11)</f>
        <v>0.81818181818181823</v>
      </c>
      <c r="J44" s="307">
        <f t="shared" ref="J44:J47" si="5">PRODUCT(F11+G11+H11)/E11</f>
        <v>1.6363636363636365</v>
      </c>
      <c r="K44" s="308"/>
      <c r="L44" s="40"/>
      <c r="M44" s="309" t="s">
        <v>254</v>
      </c>
      <c r="N44" s="143"/>
      <c r="O44" s="143">
        <v>21</v>
      </c>
      <c r="P44" s="143" t="s">
        <v>281</v>
      </c>
      <c r="Q44" s="143" t="s">
        <v>292</v>
      </c>
      <c r="R44" s="143" t="s">
        <v>311</v>
      </c>
      <c r="S44" s="143" t="s">
        <v>301</v>
      </c>
      <c r="T44" s="310"/>
      <c r="U44" s="296"/>
      <c r="V44" s="40"/>
      <c r="W44" s="309"/>
      <c r="X44" s="295"/>
      <c r="Y44" s="295"/>
      <c r="Z44" s="294"/>
      <c r="AA44" s="294"/>
      <c r="AB44" s="294"/>
      <c r="AC44" s="295"/>
      <c r="AD44" s="294"/>
      <c r="AE44" s="294"/>
      <c r="AF44" s="294"/>
      <c r="AG44" s="294"/>
      <c r="AH44" s="291"/>
      <c r="AI44" s="294"/>
      <c r="AJ44" s="294"/>
      <c r="AK44" s="294"/>
      <c r="AL44" s="298"/>
      <c r="AM44" s="298"/>
      <c r="AN44" s="298"/>
      <c r="AO44" s="294"/>
      <c r="AP44" s="294"/>
      <c r="AQ44" s="291"/>
      <c r="AR44" s="25"/>
      <c r="AS44" s="25"/>
    </row>
    <row r="45" spans="1:45" ht="15" customHeight="1" x14ac:dyDescent="0.2">
      <c r="A45" s="2"/>
      <c r="B45" s="297">
        <v>1974</v>
      </c>
      <c r="C45" s="143" t="s">
        <v>63</v>
      </c>
      <c r="D45" s="294" t="s">
        <v>100</v>
      </c>
      <c r="E45" s="143"/>
      <c r="F45" s="143">
        <v>24</v>
      </c>
      <c r="G45" s="143">
        <v>22</v>
      </c>
      <c r="H45" s="307">
        <f t="shared" si="3"/>
        <v>1.1818181818181819</v>
      </c>
      <c r="I45" s="307">
        <f t="shared" si="4"/>
        <v>1</v>
      </c>
      <c r="J45" s="307">
        <f t="shared" si="5"/>
        <v>2.1818181818181817</v>
      </c>
      <c r="K45" s="308"/>
      <c r="L45" s="40"/>
      <c r="M45" s="309" t="s">
        <v>255</v>
      </c>
      <c r="N45" s="143"/>
      <c r="O45" s="143">
        <v>21</v>
      </c>
      <c r="P45" s="143" t="s">
        <v>282</v>
      </c>
      <c r="Q45" s="143" t="s">
        <v>293</v>
      </c>
      <c r="R45" s="143" t="s">
        <v>312</v>
      </c>
      <c r="S45" s="143" t="s">
        <v>302</v>
      </c>
      <c r="T45" s="310"/>
      <c r="U45" s="296"/>
      <c r="V45" s="40"/>
      <c r="W45" s="312" t="s">
        <v>322</v>
      </c>
      <c r="X45" s="295"/>
      <c r="Y45" s="295"/>
      <c r="Z45" s="294"/>
      <c r="AA45" s="294"/>
      <c r="AB45" s="294"/>
      <c r="AC45" s="295"/>
      <c r="AD45" s="294"/>
      <c r="AE45" s="294"/>
      <c r="AF45" s="294"/>
      <c r="AG45" s="295"/>
      <c r="AH45" s="291"/>
      <c r="AI45" s="290" t="s">
        <v>345</v>
      </c>
      <c r="AJ45" s="294"/>
      <c r="AK45" s="294"/>
      <c r="AL45" s="298">
        <v>22</v>
      </c>
      <c r="AM45" s="298">
        <v>18</v>
      </c>
      <c r="AN45" s="298">
        <v>18</v>
      </c>
      <c r="AO45" s="294"/>
      <c r="AP45" s="338">
        <f>PRODUCT(AL45/AL51)</f>
        <v>7.7738515901060068E-2</v>
      </c>
      <c r="AQ45" s="291"/>
      <c r="AR45" s="25"/>
      <c r="AS45" s="25"/>
    </row>
    <row r="46" spans="1:45" ht="15" customHeight="1" x14ac:dyDescent="0.2">
      <c r="A46" s="2"/>
      <c r="B46" s="297">
        <v>1975</v>
      </c>
      <c r="C46" s="143" t="s">
        <v>95</v>
      </c>
      <c r="D46" s="294" t="s">
        <v>100</v>
      </c>
      <c r="E46" s="143"/>
      <c r="F46" s="143">
        <v>25</v>
      </c>
      <c r="G46" s="143">
        <v>22</v>
      </c>
      <c r="H46" s="307">
        <f t="shared" si="3"/>
        <v>0.81818181818181823</v>
      </c>
      <c r="I46" s="307">
        <f t="shared" si="4"/>
        <v>0.81818181818181823</v>
      </c>
      <c r="J46" s="307">
        <f t="shared" si="5"/>
        <v>1.6363636363636365</v>
      </c>
      <c r="K46" s="308"/>
      <c r="L46" s="40"/>
      <c r="M46" s="309" t="s">
        <v>256</v>
      </c>
      <c r="N46" s="143"/>
      <c r="O46" s="143"/>
      <c r="P46" s="143" t="s">
        <v>283</v>
      </c>
      <c r="Q46" s="143" t="s">
        <v>294</v>
      </c>
      <c r="R46" s="143" t="s">
        <v>313</v>
      </c>
      <c r="S46" s="143" t="s">
        <v>303</v>
      </c>
      <c r="T46" s="310"/>
      <c r="U46" s="296"/>
      <c r="V46" s="40"/>
      <c r="W46" s="312" t="s">
        <v>321</v>
      </c>
      <c r="X46" s="295"/>
      <c r="Y46" s="325" t="s">
        <v>328</v>
      </c>
      <c r="Z46" s="325"/>
      <c r="AA46" s="325"/>
      <c r="AB46" s="325"/>
      <c r="AC46" s="325"/>
      <c r="AD46" s="325"/>
      <c r="AE46" s="325"/>
      <c r="AF46" s="325"/>
      <c r="AG46" s="325" t="s">
        <v>329</v>
      </c>
      <c r="AH46" s="308">
        <v>1.0416666666666667</v>
      </c>
      <c r="AI46" s="294" t="s">
        <v>337</v>
      </c>
      <c r="AJ46" s="294"/>
      <c r="AK46" s="294"/>
      <c r="AL46" s="298"/>
      <c r="AM46" s="331">
        <f>PRODUCT(AM45/AL45)</f>
        <v>0.81818181818181823</v>
      </c>
      <c r="AN46" s="331">
        <f>PRODUCT(AN45/AL45)</f>
        <v>0.81818181818181823</v>
      </c>
      <c r="AO46" s="294"/>
      <c r="AP46" s="294"/>
      <c r="AQ46" s="291"/>
      <c r="AR46" s="25"/>
      <c r="AS46" s="25"/>
    </row>
    <row r="47" spans="1:45" ht="15" customHeight="1" x14ac:dyDescent="0.2">
      <c r="A47" s="2"/>
      <c r="B47" s="297">
        <v>1976</v>
      </c>
      <c r="C47" s="143" t="s">
        <v>101</v>
      </c>
      <c r="D47" s="294" t="s">
        <v>100</v>
      </c>
      <c r="E47" s="143"/>
      <c r="F47" s="143">
        <v>26</v>
      </c>
      <c r="G47" s="143">
        <v>22</v>
      </c>
      <c r="H47" s="307">
        <f t="shared" si="3"/>
        <v>1.0909090909090908</v>
      </c>
      <c r="I47" s="307">
        <f t="shared" si="4"/>
        <v>0.95454545454545459</v>
      </c>
      <c r="J47" s="307">
        <f t="shared" si="5"/>
        <v>2.0454545454545454</v>
      </c>
      <c r="K47" s="308"/>
      <c r="L47" s="40"/>
      <c r="M47" s="309" t="s">
        <v>257</v>
      </c>
      <c r="N47" s="143"/>
      <c r="O47" s="143"/>
      <c r="P47" s="143" t="s">
        <v>284</v>
      </c>
      <c r="Q47" s="143" t="s">
        <v>295</v>
      </c>
      <c r="R47" s="143" t="s">
        <v>304</v>
      </c>
      <c r="S47" s="143" t="s">
        <v>304</v>
      </c>
      <c r="T47" s="310"/>
      <c r="U47" s="296"/>
      <c r="V47" s="40"/>
      <c r="W47" s="309"/>
      <c r="X47" s="295"/>
      <c r="Y47" s="295"/>
      <c r="Z47" s="294"/>
      <c r="AA47" s="294"/>
      <c r="AB47" s="294"/>
      <c r="AC47" s="294"/>
      <c r="AD47" s="294"/>
      <c r="AE47" s="294"/>
      <c r="AF47" s="294"/>
      <c r="AG47" s="298"/>
      <c r="AH47" s="311"/>
      <c r="AI47" s="294"/>
      <c r="AJ47" s="294"/>
      <c r="AK47" s="294"/>
      <c r="AL47" s="298"/>
      <c r="AM47" s="298"/>
      <c r="AN47" s="298"/>
      <c r="AO47" s="294"/>
      <c r="AP47" s="294"/>
      <c r="AQ47" s="291"/>
      <c r="AR47" s="25"/>
      <c r="AS47" s="25"/>
    </row>
    <row r="48" spans="1:45" ht="15" customHeight="1" x14ac:dyDescent="0.2">
      <c r="A48" s="2"/>
      <c r="B48" s="297">
        <v>1977</v>
      </c>
      <c r="C48" s="143" t="s">
        <v>103</v>
      </c>
      <c r="D48" s="294" t="s">
        <v>100</v>
      </c>
      <c r="E48" s="143"/>
      <c r="F48" s="143">
        <v>27</v>
      </c>
      <c r="G48" s="143">
        <v>22</v>
      </c>
      <c r="H48" s="307">
        <f t="shared" si="0"/>
        <v>1.0454545454545454</v>
      </c>
      <c r="I48" s="307">
        <f t="shared" si="1"/>
        <v>0.63636363636363635</v>
      </c>
      <c r="J48" s="307">
        <f t="shared" si="2"/>
        <v>1.6818181818181819</v>
      </c>
      <c r="K48" s="308">
        <f t="shared" ref="K48" si="6">PRODUCT(I15/E15)</f>
        <v>7.6818181818181817</v>
      </c>
      <c r="L48" s="40"/>
      <c r="M48" s="309" t="s">
        <v>258</v>
      </c>
      <c r="N48" s="143"/>
      <c r="O48" s="143"/>
      <c r="P48" s="143" t="s">
        <v>285</v>
      </c>
      <c r="Q48" s="143" t="s">
        <v>296</v>
      </c>
      <c r="R48" s="143" t="s">
        <v>314</v>
      </c>
      <c r="S48" s="143" t="s">
        <v>305</v>
      </c>
      <c r="T48" s="310"/>
      <c r="U48" s="321" t="s">
        <v>98</v>
      </c>
      <c r="V48" s="40"/>
      <c r="W48" s="312" t="s">
        <v>323</v>
      </c>
      <c r="X48" s="295"/>
      <c r="Y48" s="295"/>
      <c r="Z48" s="294"/>
      <c r="AA48" s="294"/>
      <c r="AB48" s="294"/>
      <c r="AC48" s="294"/>
      <c r="AD48" s="294"/>
      <c r="AE48" s="294"/>
      <c r="AF48" s="326"/>
      <c r="AG48" s="294"/>
      <c r="AH48" s="296"/>
      <c r="AI48" s="294" t="s">
        <v>346</v>
      </c>
      <c r="AJ48" s="294"/>
      <c r="AK48" s="294"/>
      <c r="AL48" s="298">
        <v>15</v>
      </c>
      <c r="AM48" s="298">
        <v>5</v>
      </c>
      <c r="AN48" s="298">
        <v>15</v>
      </c>
      <c r="AO48" s="294"/>
      <c r="AP48" s="338">
        <f>PRODUCT(AL48/AL51)</f>
        <v>5.3003533568904596E-2</v>
      </c>
      <c r="AQ48" s="291"/>
      <c r="AR48" s="25"/>
      <c r="AS48" s="25"/>
    </row>
    <row r="49" spans="1:45" ht="15" customHeight="1" x14ac:dyDescent="0.2">
      <c r="A49" s="2"/>
      <c r="B49" s="297">
        <v>1978</v>
      </c>
      <c r="C49" s="143" t="s">
        <v>103</v>
      </c>
      <c r="D49" s="294" t="s">
        <v>100</v>
      </c>
      <c r="E49" s="143"/>
      <c r="F49" s="143">
        <v>28</v>
      </c>
      <c r="G49" s="143">
        <v>22</v>
      </c>
      <c r="H49" s="323">
        <f t="shared" ref="H49:H57" si="7">PRODUCT((F16+G16)/E16)</f>
        <v>1.5</v>
      </c>
      <c r="I49" s="307">
        <f t="shared" ref="I49:I57" si="8">PRODUCT(H16/E16)</f>
        <v>1.0454545454545454</v>
      </c>
      <c r="J49" s="307">
        <f t="shared" ref="J49:J57" si="9">PRODUCT(F16+G16+H16)/E16</f>
        <v>2.5454545454545454</v>
      </c>
      <c r="K49" s="308">
        <f t="shared" ref="K49:K57" si="10">PRODUCT(I16/E16)</f>
        <v>6.9090909090909092</v>
      </c>
      <c r="L49" s="40"/>
      <c r="M49" s="309" t="s">
        <v>259</v>
      </c>
      <c r="N49" s="143"/>
      <c r="O49" s="143"/>
      <c r="P49" s="143" t="s">
        <v>286</v>
      </c>
      <c r="Q49" s="143" t="s">
        <v>297</v>
      </c>
      <c r="R49" s="143" t="s">
        <v>296</v>
      </c>
      <c r="S49" s="143" t="s">
        <v>306</v>
      </c>
      <c r="T49" s="310"/>
      <c r="U49" s="296" t="s">
        <v>98</v>
      </c>
      <c r="V49" s="40"/>
      <c r="W49" s="312" t="s">
        <v>321</v>
      </c>
      <c r="X49" s="295" t="s">
        <v>117</v>
      </c>
      <c r="Y49" s="327" t="s">
        <v>330</v>
      </c>
      <c r="Z49" s="325"/>
      <c r="AA49" s="325"/>
      <c r="AB49" s="325"/>
      <c r="AC49" s="325"/>
      <c r="AD49" s="325"/>
      <c r="AE49" s="325"/>
      <c r="AF49" s="325"/>
      <c r="AG49" s="327" t="s">
        <v>331</v>
      </c>
      <c r="AH49" s="308">
        <v>0.95238095238095233</v>
      </c>
      <c r="AI49" s="294" t="s">
        <v>337</v>
      </c>
      <c r="AJ49" s="294"/>
      <c r="AK49" s="294"/>
      <c r="AL49" s="298"/>
      <c r="AM49" s="331">
        <f>PRODUCT(AM48/AL48)</f>
        <v>0.33333333333333331</v>
      </c>
      <c r="AN49" s="331">
        <f>PRODUCT(AN48/AL48)</f>
        <v>1</v>
      </c>
      <c r="AO49" s="294"/>
      <c r="AP49" s="294"/>
      <c r="AQ49" s="291"/>
      <c r="AR49" s="25"/>
      <c r="AS49" s="25"/>
    </row>
    <row r="50" spans="1:45" ht="15" customHeight="1" x14ac:dyDescent="0.2">
      <c r="A50" s="2"/>
      <c r="B50" s="297">
        <v>1979</v>
      </c>
      <c r="C50" s="143" t="s">
        <v>103</v>
      </c>
      <c r="D50" s="294" t="s">
        <v>100</v>
      </c>
      <c r="E50" s="143"/>
      <c r="F50" s="143">
        <v>29</v>
      </c>
      <c r="G50" s="143">
        <v>22</v>
      </c>
      <c r="H50" s="307">
        <f t="shared" si="7"/>
        <v>1.5</v>
      </c>
      <c r="I50" s="307">
        <f t="shared" si="8"/>
        <v>1.2272727272727273</v>
      </c>
      <c r="J50" s="307">
        <f t="shared" si="9"/>
        <v>2.7272727272727271</v>
      </c>
      <c r="K50" s="324">
        <f t="shared" si="10"/>
        <v>9.2272727272727266</v>
      </c>
      <c r="L50" s="40"/>
      <c r="M50" s="309" t="s">
        <v>260</v>
      </c>
      <c r="N50" s="143"/>
      <c r="O50" s="143"/>
      <c r="P50" s="143" t="s">
        <v>287</v>
      </c>
      <c r="Q50" s="143" t="s">
        <v>298</v>
      </c>
      <c r="R50" s="143" t="s">
        <v>315</v>
      </c>
      <c r="S50" s="143" t="s">
        <v>307</v>
      </c>
      <c r="T50" s="310"/>
      <c r="U50" s="296" t="s">
        <v>98</v>
      </c>
      <c r="V50" s="40"/>
      <c r="W50" s="309"/>
      <c r="X50" s="295"/>
      <c r="Y50" s="295"/>
      <c r="Z50" s="294"/>
      <c r="AA50" s="294"/>
      <c r="AB50" s="294"/>
      <c r="AC50" s="294"/>
      <c r="AD50" s="294"/>
      <c r="AE50" s="294"/>
      <c r="AF50" s="294"/>
      <c r="AG50" s="298"/>
      <c r="AH50" s="311"/>
      <c r="AI50" s="294"/>
      <c r="AJ50" s="294"/>
      <c r="AK50" s="294"/>
      <c r="AL50" s="294"/>
      <c r="AM50" s="294"/>
      <c r="AN50" s="294"/>
      <c r="AO50" s="294"/>
      <c r="AP50" s="294"/>
      <c r="AQ50" s="291"/>
      <c r="AR50" s="25"/>
      <c r="AS50" s="25"/>
    </row>
    <row r="51" spans="1:45" ht="15" customHeight="1" x14ac:dyDescent="0.2">
      <c r="A51" s="2"/>
      <c r="B51" s="297">
        <v>1980</v>
      </c>
      <c r="C51" s="143" t="s">
        <v>96</v>
      </c>
      <c r="D51" s="294" t="s">
        <v>100</v>
      </c>
      <c r="E51" s="143"/>
      <c r="F51" s="143">
        <v>30</v>
      </c>
      <c r="G51" s="143">
        <v>22</v>
      </c>
      <c r="H51" s="307">
        <f t="shared" si="7"/>
        <v>0.86363636363636365</v>
      </c>
      <c r="I51" s="307">
        <f t="shared" si="8"/>
        <v>0.59090909090909094</v>
      </c>
      <c r="J51" s="307">
        <f t="shared" si="9"/>
        <v>1.4545454545454546</v>
      </c>
      <c r="K51" s="308">
        <f t="shared" si="10"/>
        <v>6.1818181818181817</v>
      </c>
      <c r="L51" s="40"/>
      <c r="M51" s="309" t="s">
        <v>261</v>
      </c>
      <c r="N51" s="143"/>
      <c r="O51" s="143"/>
      <c r="P51" s="143" t="s">
        <v>288</v>
      </c>
      <c r="Q51" s="143" t="s">
        <v>226</v>
      </c>
      <c r="R51" s="143" t="s">
        <v>316</v>
      </c>
      <c r="S51" s="143" t="s">
        <v>308</v>
      </c>
      <c r="T51" s="310"/>
      <c r="U51" s="296" t="s">
        <v>98</v>
      </c>
      <c r="V51" s="40"/>
      <c r="W51" s="309" t="s">
        <v>324</v>
      </c>
      <c r="X51" s="295"/>
      <c r="Y51" s="294"/>
      <c r="Z51" s="294"/>
      <c r="AA51" s="294"/>
      <c r="AB51" s="294"/>
      <c r="AC51" s="294"/>
      <c r="AD51" s="294"/>
      <c r="AE51" s="294"/>
      <c r="AF51" s="326"/>
      <c r="AG51" s="294"/>
      <c r="AH51" s="328"/>
      <c r="AI51" s="294" t="s">
        <v>7</v>
      </c>
      <c r="AJ51" s="294"/>
      <c r="AK51" s="294"/>
      <c r="AL51" s="294">
        <f>PRODUCT(AL42+AL45+AL48)</f>
        <v>283</v>
      </c>
      <c r="AM51" s="294">
        <f>PRODUCT(AM42+AM45+AM48)</f>
        <v>283</v>
      </c>
      <c r="AN51" s="294">
        <f>PRODUCT(AN42+AN45+AN48)</f>
        <v>285</v>
      </c>
      <c r="AO51" s="294"/>
      <c r="AP51" s="294"/>
      <c r="AQ51" s="291"/>
      <c r="AR51" s="25"/>
      <c r="AS51" s="25"/>
    </row>
    <row r="52" spans="1:45" ht="15" customHeight="1" x14ac:dyDescent="0.2">
      <c r="A52" s="2"/>
      <c r="B52" s="297">
        <v>1981</v>
      </c>
      <c r="C52" s="143" t="s">
        <v>103</v>
      </c>
      <c r="D52" s="294" t="s">
        <v>100</v>
      </c>
      <c r="E52" s="143"/>
      <c r="F52" s="143">
        <v>31</v>
      </c>
      <c r="G52" s="143">
        <v>22</v>
      </c>
      <c r="H52" s="307">
        <f t="shared" si="7"/>
        <v>1.0909090909090908</v>
      </c>
      <c r="I52" s="323">
        <f t="shared" si="8"/>
        <v>1.7727272727272727</v>
      </c>
      <c r="J52" s="323">
        <f t="shared" si="9"/>
        <v>2.8636363636363638</v>
      </c>
      <c r="K52" s="308">
        <f t="shared" si="10"/>
        <v>7.6363636363636367</v>
      </c>
      <c r="L52" s="40"/>
      <c r="M52" s="309" t="s">
        <v>262</v>
      </c>
      <c r="N52" s="143"/>
      <c r="O52" s="143"/>
      <c r="P52" s="143" t="s">
        <v>289</v>
      </c>
      <c r="Q52" s="143" t="s">
        <v>225</v>
      </c>
      <c r="R52" s="143" t="s">
        <v>317</v>
      </c>
      <c r="S52" s="143" t="s">
        <v>225</v>
      </c>
      <c r="T52" s="310"/>
      <c r="U52" s="296" t="s">
        <v>98</v>
      </c>
      <c r="V52" s="40"/>
      <c r="W52" s="312" t="s">
        <v>325</v>
      </c>
      <c r="X52" s="295" t="s">
        <v>117</v>
      </c>
      <c r="Y52" s="327" t="s">
        <v>332</v>
      </c>
      <c r="Z52" s="325"/>
      <c r="AA52" s="325"/>
      <c r="AB52" s="325"/>
      <c r="AC52" s="325"/>
      <c r="AD52" s="325"/>
      <c r="AE52" s="325"/>
      <c r="AF52" s="325"/>
      <c r="AG52" s="327" t="s">
        <v>333</v>
      </c>
      <c r="AH52" s="308">
        <v>2.0161290322580645</v>
      </c>
      <c r="AI52" s="294" t="s">
        <v>337</v>
      </c>
      <c r="AJ52" s="294"/>
      <c r="AK52" s="294"/>
      <c r="AL52" s="294"/>
      <c r="AM52" s="331">
        <f>PRODUCT(AM51/AL51)</f>
        <v>1</v>
      </c>
      <c r="AN52" s="331">
        <f>PRODUCT(AN51/AL51)</f>
        <v>1.0070671378091873</v>
      </c>
      <c r="AO52" s="294"/>
      <c r="AP52" s="294"/>
      <c r="AQ52" s="291"/>
      <c r="AR52" s="25"/>
      <c r="AS52" s="25"/>
    </row>
    <row r="53" spans="1:45" ht="15" customHeight="1" x14ac:dyDescent="0.2">
      <c r="A53" s="2"/>
      <c r="B53" s="297">
        <v>1982</v>
      </c>
      <c r="C53" s="143" t="s">
        <v>98</v>
      </c>
      <c r="D53" s="294" t="s">
        <v>100</v>
      </c>
      <c r="E53" s="143"/>
      <c r="F53" s="143">
        <v>32</v>
      </c>
      <c r="G53" s="143">
        <v>22</v>
      </c>
      <c r="H53" s="307">
        <f t="shared" si="7"/>
        <v>0.90909090909090906</v>
      </c>
      <c r="I53" s="307">
        <f t="shared" si="8"/>
        <v>1.0454545454545454</v>
      </c>
      <c r="J53" s="307">
        <f t="shared" si="9"/>
        <v>1.9545454545454546</v>
      </c>
      <c r="K53" s="308">
        <f t="shared" si="10"/>
        <v>7.3636363636363633</v>
      </c>
      <c r="L53" s="40"/>
      <c r="M53" s="309" t="s">
        <v>263</v>
      </c>
      <c r="N53" s="143"/>
      <c r="O53" s="143"/>
      <c r="P53" s="143" t="s">
        <v>228</v>
      </c>
      <c r="Q53" s="143" t="s">
        <v>230</v>
      </c>
      <c r="R53" s="143" t="s">
        <v>226</v>
      </c>
      <c r="S53" s="143" t="s">
        <v>232</v>
      </c>
      <c r="T53" s="310"/>
      <c r="U53" s="296" t="s">
        <v>98</v>
      </c>
      <c r="V53" s="40"/>
      <c r="W53" s="309"/>
      <c r="X53" s="295"/>
      <c r="Y53" s="295"/>
      <c r="Z53" s="294"/>
      <c r="AA53" s="294"/>
      <c r="AB53" s="294"/>
      <c r="AC53" s="294"/>
      <c r="AD53" s="294"/>
      <c r="AE53" s="294"/>
      <c r="AF53" s="294"/>
      <c r="AG53" s="298"/>
      <c r="AH53" s="311"/>
      <c r="AI53" s="294"/>
      <c r="AJ53" s="294"/>
      <c r="AK53" s="294"/>
      <c r="AL53" s="294"/>
      <c r="AM53" s="294"/>
      <c r="AN53" s="294"/>
      <c r="AO53" s="294"/>
      <c r="AP53" s="294"/>
      <c r="AQ53" s="291"/>
      <c r="AR53" s="25"/>
      <c r="AS53" s="25"/>
    </row>
    <row r="54" spans="1:45" ht="15" customHeight="1" x14ac:dyDescent="0.2">
      <c r="A54" s="2"/>
      <c r="B54" s="297">
        <v>1983</v>
      </c>
      <c r="C54" s="143" t="s">
        <v>101</v>
      </c>
      <c r="D54" s="294" t="s">
        <v>100</v>
      </c>
      <c r="E54" s="143"/>
      <c r="F54" s="143">
        <v>33</v>
      </c>
      <c r="G54" s="143">
        <v>21</v>
      </c>
      <c r="H54" s="307">
        <f t="shared" si="7"/>
        <v>0.90476190476190477</v>
      </c>
      <c r="I54" s="307">
        <f t="shared" si="8"/>
        <v>1.1904761904761905</v>
      </c>
      <c r="J54" s="307">
        <f t="shared" si="9"/>
        <v>2.0952380952380953</v>
      </c>
      <c r="K54" s="308">
        <f t="shared" si="10"/>
        <v>7.0952380952380949</v>
      </c>
      <c r="L54" s="40"/>
      <c r="M54" s="309" t="s">
        <v>264</v>
      </c>
      <c r="N54" s="143"/>
      <c r="O54" s="143"/>
      <c r="P54" s="143" t="s">
        <v>232</v>
      </c>
      <c r="Q54" s="143" t="s">
        <v>99</v>
      </c>
      <c r="R54" s="143" t="s">
        <v>225</v>
      </c>
      <c r="S54" s="143" t="s">
        <v>230</v>
      </c>
      <c r="T54" s="310"/>
      <c r="U54" s="296" t="s">
        <v>98</v>
      </c>
      <c r="V54" s="40"/>
      <c r="W54" s="309" t="s">
        <v>265</v>
      </c>
      <c r="X54" s="295"/>
      <c r="Y54" s="294"/>
      <c r="Z54" s="294"/>
      <c r="AA54" s="294"/>
      <c r="AB54" s="294"/>
      <c r="AC54" s="294"/>
      <c r="AD54" s="294"/>
      <c r="AE54" s="294"/>
      <c r="AF54" s="326"/>
      <c r="AG54" s="294"/>
      <c r="AH54" s="328"/>
      <c r="AI54" s="294"/>
      <c r="AJ54" s="294"/>
      <c r="AK54" s="294"/>
      <c r="AL54" s="294"/>
      <c r="AM54" s="294"/>
      <c r="AN54" s="294"/>
      <c r="AO54" s="294"/>
      <c r="AP54" s="294"/>
      <c r="AQ54" s="291"/>
      <c r="AR54" s="25"/>
      <c r="AS54" s="25"/>
    </row>
    <row r="55" spans="1:45" ht="15" customHeight="1" x14ac:dyDescent="0.2">
      <c r="A55" s="2"/>
      <c r="B55" s="297">
        <v>1984</v>
      </c>
      <c r="C55" s="143" t="s">
        <v>98</v>
      </c>
      <c r="D55" s="294" t="s">
        <v>100</v>
      </c>
      <c r="E55" s="143"/>
      <c r="F55" s="143">
        <v>34</v>
      </c>
      <c r="G55" s="143">
        <v>22</v>
      </c>
      <c r="H55" s="307">
        <f t="shared" si="7"/>
        <v>0.95454545454545459</v>
      </c>
      <c r="I55" s="307">
        <f t="shared" si="8"/>
        <v>1.2272727272727273</v>
      </c>
      <c r="J55" s="307">
        <f t="shared" si="9"/>
        <v>2.1818181818181817</v>
      </c>
      <c r="K55" s="308">
        <f t="shared" si="10"/>
        <v>8</v>
      </c>
      <c r="L55" s="40"/>
      <c r="M55" s="309" t="s">
        <v>266</v>
      </c>
      <c r="N55" s="143"/>
      <c r="O55" s="143"/>
      <c r="P55" s="322" t="s">
        <v>143</v>
      </c>
      <c r="Q55" s="322" t="s">
        <v>92</v>
      </c>
      <c r="R55" s="322" t="s">
        <v>137</v>
      </c>
      <c r="S55" s="322" t="s">
        <v>96</v>
      </c>
      <c r="T55" s="320"/>
      <c r="U55" s="296" t="s">
        <v>98</v>
      </c>
      <c r="V55" s="40"/>
      <c r="W55" s="329">
        <v>1000</v>
      </c>
      <c r="X55" s="295"/>
      <c r="Y55" s="325" t="s">
        <v>335</v>
      </c>
      <c r="Z55" s="325"/>
      <c r="AA55" s="325"/>
      <c r="AB55" s="325"/>
      <c r="AC55" s="325"/>
      <c r="AD55" s="325"/>
      <c r="AE55" s="325"/>
      <c r="AF55" s="325"/>
      <c r="AG55" s="325" t="s">
        <v>334</v>
      </c>
      <c r="AH55" s="308">
        <v>7.4626865671641793</v>
      </c>
      <c r="AI55" s="332" t="s">
        <v>339</v>
      </c>
      <c r="AJ55" s="69"/>
      <c r="AK55" s="69"/>
      <c r="AL55" s="330" t="s">
        <v>340</v>
      </c>
      <c r="AM55" s="330" t="s">
        <v>341</v>
      </c>
      <c r="AN55" s="330" t="s">
        <v>342</v>
      </c>
      <c r="AO55" s="330"/>
      <c r="AP55" s="68"/>
      <c r="AQ55" s="99"/>
      <c r="AR55" s="25"/>
      <c r="AS55" s="25"/>
    </row>
    <row r="56" spans="1:45" ht="15" customHeight="1" x14ac:dyDescent="0.2">
      <c r="A56" s="2"/>
      <c r="B56" s="297">
        <v>1985</v>
      </c>
      <c r="C56" s="143"/>
      <c r="D56" s="294"/>
      <c r="E56" s="143"/>
      <c r="F56" s="143">
        <v>35</v>
      </c>
      <c r="G56" s="143"/>
      <c r="H56" s="307"/>
      <c r="I56" s="307"/>
      <c r="J56" s="307"/>
      <c r="K56" s="308"/>
      <c r="L56" s="40"/>
      <c r="M56" s="309" t="s">
        <v>267</v>
      </c>
      <c r="N56" s="143"/>
      <c r="O56" s="143"/>
      <c r="P56" s="143" t="s">
        <v>137</v>
      </c>
      <c r="Q56" s="143" t="s">
        <v>105</v>
      </c>
      <c r="R56" s="143" t="s">
        <v>229</v>
      </c>
      <c r="S56" s="143" t="s">
        <v>99</v>
      </c>
      <c r="T56" s="310"/>
      <c r="U56" s="296" t="s">
        <v>98</v>
      </c>
      <c r="V56" s="40"/>
      <c r="W56" s="309"/>
      <c r="X56" s="295"/>
      <c r="Y56" s="295"/>
      <c r="Z56" s="294"/>
      <c r="AA56" s="294"/>
      <c r="AB56" s="294"/>
      <c r="AC56" s="294"/>
      <c r="AD56" s="294"/>
      <c r="AE56" s="294"/>
      <c r="AF56" s="294"/>
      <c r="AG56" s="298"/>
      <c r="AH56" s="311"/>
      <c r="AI56" s="294" t="s">
        <v>344</v>
      </c>
      <c r="AJ56" s="294"/>
      <c r="AK56" s="294"/>
      <c r="AL56" s="331">
        <f>PRODUCT(AM43)</f>
        <v>1.056910569105691</v>
      </c>
      <c r="AM56" s="331">
        <f>PRODUCT(AM72)</f>
        <v>0.90322580645161288</v>
      </c>
      <c r="AN56" s="331">
        <f>PRODUCT(AL56-AM56)</f>
        <v>0.15368476265407816</v>
      </c>
      <c r="AO56" s="298"/>
      <c r="AP56" s="294"/>
      <c r="AQ56" s="291"/>
      <c r="AR56" s="25"/>
      <c r="AS56" s="25"/>
    </row>
    <row r="57" spans="1:45" ht="15" customHeight="1" x14ac:dyDescent="0.2">
      <c r="A57" s="2"/>
      <c r="B57" s="297">
        <v>1986</v>
      </c>
      <c r="C57" s="143" t="s">
        <v>101</v>
      </c>
      <c r="D57" s="294" t="s">
        <v>100</v>
      </c>
      <c r="E57" s="143"/>
      <c r="F57" s="143">
        <v>36</v>
      </c>
      <c r="G57" s="143">
        <v>5</v>
      </c>
      <c r="H57" s="307">
        <f t="shared" si="7"/>
        <v>0</v>
      </c>
      <c r="I57" s="307">
        <f t="shared" si="8"/>
        <v>0</v>
      </c>
      <c r="J57" s="307">
        <f t="shared" si="9"/>
        <v>0</v>
      </c>
      <c r="K57" s="308">
        <f t="shared" si="10"/>
        <v>2</v>
      </c>
      <c r="L57" s="40"/>
      <c r="M57" s="309" t="s">
        <v>268</v>
      </c>
      <c r="N57" s="143"/>
      <c r="O57" s="143"/>
      <c r="P57" s="143" t="s">
        <v>143</v>
      </c>
      <c r="Q57" s="143" t="s">
        <v>99</v>
      </c>
      <c r="R57" s="143" t="s">
        <v>232</v>
      </c>
      <c r="S57" s="143" t="s">
        <v>99</v>
      </c>
      <c r="T57" s="310"/>
      <c r="U57" s="296" t="s">
        <v>103</v>
      </c>
      <c r="V57" s="40"/>
      <c r="W57" s="309"/>
      <c r="X57" s="295"/>
      <c r="Y57" s="295"/>
      <c r="Z57" s="294"/>
      <c r="AA57" s="294"/>
      <c r="AB57" s="294"/>
      <c r="AC57" s="294"/>
      <c r="AD57" s="294"/>
      <c r="AE57" s="294"/>
      <c r="AF57" s="294"/>
      <c r="AG57" s="298"/>
      <c r="AH57" s="311"/>
      <c r="AI57" s="290" t="s">
        <v>345</v>
      </c>
      <c r="AJ57" s="294"/>
      <c r="AK57" s="294"/>
      <c r="AL57" s="331">
        <f>PRODUCT(AM46)</f>
        <v>0.81818181818181823</v>
      </c>
      <c r="AM57" s="331">
        <f>PRODUCT(AM75)</f>
        <v>0</v>
      </c>
      <c r="AN57" s="331">
        <f t="shared" ref="AN57:AN59" si="11">PRODUCT(AL57-AM57)</f>
        <v>0.81818181818181823</v>
      </c>
      <c r="AO57" s="298"/>
      <c r="AP57" s="294"/>
      <c r="AQ57" s="291"/>
      <c r="AR57" s="25"/>
      <c r="AS57" s="25"/>
    </row>
    <row r="58" spans="1:45" ht="15" customHeight="1" x14ac:dyDescent="0.2">
      <c r="A58" s="2"/>
      <c r="B58" s="297"/>
      <c r="C58" s="143"/>
      <c r="D58" s="294"/>
      <c r="E58" s="143"/>
      <c r="F58" s="143"/>
      <c r="G58" s="143"/>
      <c r="H58" s="307"/>
      <c r="I58" s="307"/>
      <c r="J58" s="307"/>
      <c r="K58" s="308"/>
      <c r="L58" s="40"/>
      <c r="M58" s="309"/>
      <c r="N58" s="143"/>
      <c r="O58" s="143"/>
      <c r="P58" s="143"/>
      <c r="Q58" s="143"/>
      <c r="R58" s="143"/>
      <c r="S58" s="143"/>
      <c r="T58" s="310"/>
      <c r="U58" s="296"/>
      <c r="V58" s="40"/>
      <c r="W58" s="309"/>
      <c r="X58" s="295"/>
      <c r="Y58" s="295"/>
      <c r="Z58" s="294"/>
      <c r="AA58" s="294"/>
      <c r="AB58" s="294"/>
      <c r="AC58" s="294"/>
      <c r="AD58" s="294"/>
      <c r="AE58" s="294"/>
      <c r="AF58" s="294"/>
      <c r="AG58" s="298"/>
      <c r="AH58" s="311"/>
      <c r="AI58" s="290" t="s">
        <v>338</v>
      </c>
      <c r="AJ58" s="294"/>
      <c r="AK58" s="294"/>
      <c r="AL58" s="331">
        <f>PRODUCT(AM49)</f>
        <v>0.33333333333333331</v>
      </c>
      <c r="AM58" s="331">
        <f>PRODUCT(AM78)</f>
        <v>0</v>
      </c>
      <c r="AN58" s="331">
        <f t="shared" si="11"/>
        <v>0.33333333333333331</v>
      </c>
      <c r="AO58" s="298"/>
      <c r="AP58" s="294"/>
      <c r="AQ58" s="291"/>
      <c r="AR58" s="25"/>
      <c r="AS58" s="25"/>
    </row>
    <row r="59" spans="1:45" ht="15" customHeight="1" x14ac:dyDescent="0.2">
      <c r="A59" s="2"/>
      <c r="B59" s="297"/>
      <c r="C59" s="143"/>
      <c r="D59" s="294"/>
      <c r="E59" s="143"/>
      <c r="F59" s="143"/>
      <c r="G59" s="143"/>
      <c r="H59" s="307"/>
      <c r="I59" s="307"/>
      <c r="J59" s="307"/>
      <c r="K59" s="308"/>
      <c r="L59" s="40"/>
      <c r="M59" s="309"/>
      <c r="N59" s="143"/>
      <c r="O59" s="143"/>
      <c r="P59" s="143"/>
      <c r="Q59" s="143"/>
      <c r="R59" s="143"/>
      <c r="S59" s="143"/>
      <c r="T59" s="310"/>
      <c r="U59" s="296"/>
      <c r="V59" s="40"/>
      <c r="W59" s="309"/>
      <c r="X59" s="295"/>
      <c r="Y59" s="295"/>
      <c r="Z59" s="294"/>
      <c r="AA59" s="294"/>
      <c r="AB59" s="294"/>
      <c r="AC59" s="294"/>
      <c r="AD59" s="294"/>
      <c r="AE59" s="294"/>
      <c r="AF59" s="294"/>
      <c r="AG59" s="298"/>
      <c r="AH59" s="311"/>
      <c r="AI59" s="290" t="s">
        <v>7</v>
      </c>
      <c r="AJ59" s="294"/>
      <c r="AK59" s="294"/>
      <c r="AL59" s="331">
        <f>PRODUCT(AM52)</f>
        <v>1</v>
      </c>
      <c r="AM59" s="331">
        <v>0.9</v>
      </c>
      <c r="AN59" s="331">
        <f t="shared" si="11"/>
        <v>9.9999999999999978E-2</v>
      </c>
      <c r="AO59" s="298"/>
      <c r="AP59" s="294"/>
      <c r="AQ59" s="291"/>
      <c r="AR59" s="25"/>
      <c r="AS59" s="25"/>
    </row>
    <row r="60" spans="1:45" ht="15" customHeight="1" x14ac:dyDescent="0.2">
      <c r="A60" s="2"/>
      <c r="B60" s="304" t="s">
        <v>347</v>
      </c>
      <c r="C60" s="67"/>
      <c r="D60" s="68"/>
      <c r="E60" s="67"/>
      <c r="F60" s="67"/>
      <c r="G60" s="67"/>
      <c r="H60" s="335"/>
      <c r="I60" s="335"/>
      <c r="J60" s="335"/>
      <c r="K60" s="336"/>
      <c r="L60" s="40"/>
      <c r="M60" s="304" t="s">
        <v>350</v>
      </c>
      <c r="N60" s="67"/>
      <c r="O60" s="68"/>
      <c r="P60" s="67"/>
      <c r="Q60" s="67"/>
      <c r="R60" s="67"/>
      <c r="S60" s="335"/>
      <c r="T60" s="335"/>
      <c r="U60" s="336"/>
      <c r="V60" s="40"/>
      <c r="W60" s="309"/>
      <c r="X60" s="295"/>
      <c r="Y60" s="295"/>
      <c r="Z60" s="294"/>
      <c r="AA60" s="294"/>
      <c r="AB60" s="294"/>
      <c r="AC60" s="294"/>
      <c r="AD60" s="294"/>
      <c r="AE60" s="294"/>
      <c r="AF60" s="294"/>
      <c r="AG60" s="298"/>
      <c r="AH60" s="311"/>
      <c r="AI60" s="290"/>
      <c r="AJ60" s="294"/>
      <c r="AK60" s="294"/>
      <c r="AL60" s="331"/>
      <c r="AM60" s="331"/>
      <c r="AN60" s="331"/>
      <c r="AO60" s="298"/>
      <c r="AP60" s="294"/>
      <c r="AQ60" s="291"/>
      <c r="AR60" s="25"/>
      <c r="AS60" s="25"/>
    </row>
    <row r="61" spans="1:45" ht="15" customHeight="1" x14ac:dyDescent="0.2">
      <c r="A61" s="2"/>
      <c r="B61" s="309">
        <v>9170</v>
      </c>
      <c r="C61" s="325" t="s">
        <v>360</v>
      </c>
      <c r="D61" s="294"/>
      <c r="E61" s="143"/>
      <c r="F61" s="143"/>
      <c r="G61" s="143"/>
      <c r="H61" s="307"/>
      <c r="I61" s="307"/>
      <c r="J61" s="307"/>
      <c r="K61" s="308"/>
      <c r="L61" s="40"/>
      <c r="M61" s="309">
        <v>9170</v>
      </c>
      <c r="N61" s="295" t="s">
        <v>357</v>
      </c>
      <c r="O61" s="143"/>
      <c r="P61" s="143"/>
      <c r="Q61" s="143"/>
      <c r="R61" s="143"/>
      <c r="S61" s="143"/>
      <c r="T61" s="307"/>
      <c r="U61" s="308"/>
      <c r="V61" s="40"/>
      <c r="W61" s="309"/>
      <c r="X61" s="295"/>
      <c r="Y61" s="295"/>
      <c r="Z61" s="294"/>
      <c r="AA61" s="294"/>
      <c r="AB61" s="294"/>
      <c r="AC61" s="294"/>
      <c r="AD61" s="294"/>
      <c r="AE61" s="294"/>
      <c r="AF61" s="294"/>
      <c r="AG61" s="298"/>
      <c r="AH61" s="311"/>
      <c r="AI61" s="333"/>
      <c r="AJ61" s="294"/>
      <c r="AK61" s="294"/>
      <c r="AL61" s="294"/>
      <c r="AM61" s="298"/>
      <c r="AN61" s="298"/>
      <c r="AO61" s="298"/>
      <c r="AP61" s="294"/>
      <c r="AQ61" s="291"/>
      <c r="AR61" s="25"/>
      <c r="AS61" s="25"/>
    </row>
    <row r="62" spans="1:45" ht="15" customHeight="1" x14ac:dyDescent="0.2">
      <c r="A62" s="2"/>
      <c r="B62" s="297"/>
      <c r="C62" s="143"/>
      <c r="D62" s="294"/>
      <c r="E62" s="143"/>
      <c r="F62" s="143"/>
      <c r="G62" s="143"/>
      <c r="H62" s="307"/>
      <c r="I62" s="307"/>
      <c r="J62" s="307"/>
      <c r="K62" s="308"/>
      <c r="L62" s="40"/>
      <c r="M62" s="309">
        <v>5579</v>
      </c>
      <c r="N62" s="325" t="s">
        <v>356</v>
      </c>
      <c r="O62" s="143"/>
      <c r="P62" s="143"/>
      <c r="Q62" s="143"/>
      <c r="R62" s="143"/>
      <c r="S62" s="143"/>
      <c r="T62" s="307"/>
      <c r="U62" s="308"/>
      <c r="V62" s="40"/>
      <c r="W62" s="309"/>
      <c r="X62" s="295"/>
      <c r="Y62" s="295"/>
      <c r="Z62" s="294"/>
      <c r="AA62" s="294"/>
      <c r="AB62" s="294"/>
      <c r="AC62" s="294"/>
      <c r="AD62" s="294"/>
      <c r="AE62" s="294"/>
      <c r="AF62" s="294"/>
      <c r="AG62" s="298"/>
      <c r="AH62" s="311"/>
      <c r="AI62" s="332" t="s">
        <v>343</v>
      </c>
      <c r="AJ62" s="69"/>
      <c r="AK62" s="69"/>
      <c r="AL62" s="330" t="s">
        <v>340</v>
      </c>
      <c r="AM62" s="330" t="s">
        <v>341</v>
      </c>
      <c r="AN62" s="330" t="s">
        <v>342</v>
      </c>
      <c r="AO62" s="330"/>
      <c r="AP62" s="68"/>
      <c r="AQ62" s="99"/>
      <c r="AR62" s="25"/>
      <c r="AS62" s="25"/>
    </row>
    <row r="63" spans="1:45" ht="15" customHeight="1" x14ac:dyDescent="0.2">
      <c r="A63" s="2"/>
      <c r="B63" s="304" t="s">
        <v>348</v>
      </c>
      <c r="C63" s="67"/>
      <c r="D63" s="68"/>
      <c r="E63" s="67"/>
      <c r="F63" s="67"/>
      <c r="G63" s="67"/>
      <c r="H63" s="335"/>
      <c r="I63" s="335"/>
      <c r="J63" s="335"/>
      <c r="K63" s="336"/>
      <c r="L63" s="40"/>
      <c r="M63" s="309">
        <v>5237</v>
      </c>
      <c r="N63" s="325" t="s">
        <v>354</v>
      </c>
      <c r="O63" s="143"/>
      <c r="P63" s="143"/>
      <c r="Q63" s="143"/>
      <c r="R63" s="143"/>
      <c r="S63" s="143"/>
      <c r="T63" s="307"/>
      <c r="U63" s="308"/>
      <c r="V63" s="40"/>
      <c r="W63" s="309"/>
      <c r="X63" s="295"/>
      <c r="Y63" s="295"/>
      <c r="Z63" s="294"/>
      <c r="AA63" s="294"/>
      <c r="AB63" s="294"/>
      <c r="AC63" s="294"/>
      <c r="AD63" s="294"/>
      <c r="AE63" s="294"/>
      <c r="AF63" s="294"/>
      <c r="AG63" s="298"/>
      <c r="AH63" s="311"/>
      <c r="AI63" s="294" t="s">
        <v>344</v>
      </c>
      <c r="AJ63" s="294"/>
      <c r="AK63" s="294"/>
      <c r="AL63" s="331">
        <f>PRODUCT(AN43)</f>
        <v>1.024390243902439</v>
      </c>
      <c r="AM63" s="331">
        <f>PRODUCT(AN72)</f>
        <v>1.064516129032258</v>
      </c>
      <c r="AN63" s="331">
        <f>PRODUCT(AL63-AM63)</f>
        <v>-4.0125885129818961E-2</v>
      </c>
      <c r="AO63" s="298"/>
      <c r="AP63" s="294"/>
      <c r="AQ63" s="291"/>
      <c r="AR63" s="25"/>
      <c r="AS63" s="25"/>
    </row>
    <row r="64" spans="1:45" ht="15" customHeight="1" x14ac:dyDescent="0.2">
      <c r="A64" s="2"/>
      <c r="B64" s="309">
        <v>5579</v>
      </c>
      <c r="C64" s="325" t="s">
        <v>355</v>
      </c>
      <c r="D64" s="337"/>
      <c r="E64" s="143"/>
      <c r="F64" s="143"/>
      <c r="G64" s="143"/>
      <c r="H64" s="307"/>
      <c r="I64" s="307"/>
      <c r="J64" s="307"/>
      <c r="K64" s="308"/>
      <c r="L64" s="40"/>
      <c r="M64" s="309">
        <v>5033</v>
      </c>
      <c r="N64" s="294" t="s">
        <v>358</v>
      </c>
      <c r="O64" s="143"/>
      <c r="P64" s="143"/>
      <c r="Q64" s="143"/>
      <c r="R64" s="143"/>
      <c r="S64" s="143"/>
      <c r="T64" s="307"/>
      <c r="U64" s="308"/>
      <c r="V64" s="40"/>
      <c r="W64" s="309"/>
      <c r="X64" s="295"/>
      <c r="Y64" s="295"/>
      <c r="Z64" s="294"/>
      <c r="AA64" s="294"/>
      <c r="AB64" s="294"/>
      <c r="AC64" s="294"/>
      <c r="AD64" s="294"/>
      <c r="AE64" s="294"/>
      <c r="AF64" s="294"/>
      <c r="AG64" s="298"/>
      <c r="AH64" s="311"/>
      <c r="AI64" s="290" t="s">
        <v>345</v>
      </c>
      <c r="AJ64" s="294"/>
      <c r="AK64" s="294"/>
      <c r="AL64" s="331">
        <f>PRODUCT(AN46)</f>
        <v>0.81818181818181823</v>
      </c>
      <c r="AM64" s="331">
        <f>PRODUCT(AN75)</f>
        <v>0</v>
      </c>
      <c r="AN64" s="331">
        <f t="shared" ref="AN64:AN66" si="12">PRODUCT(AL64-AM64)</f>
        <v>0.81818181818181823</v>
      </c>
      <c r="AO64" s="298"/>
      <c r="AP64" s="294"/>
      <c r="AQ64" s="291"/>
      <c r="AR64" s="25"/>
      <c r="AS64" s="25"/>
    </row>
    <row r="65" spans="1:45" ht="15" customHeight="1" x14ac:dyDescent="0.2">
      <c r="A65" s="2"/>
      <c r="B65" s="297"/>
      <c r="C65" s="143"/>
      <c r="D65" s="294"/>
      <c r="E65" s="143"/>
      <c r="F65" s="143"/>
      <c r="G65" s="143"/>
      <c r="H65" s="307"/>
      <c r="I65" s="307"/>
      <c r="J65" s="307"/>
      <c r="K65" s="308"/>
      <c r="L65" s="40"/>
      <c r="M65" s="309">
        <v>5026</v>
      </c>
      <c r="N65" s="294" t="s">
        <v>359</v>
      </c>
      <c r="O65" s="143"/>
      <c r="P65" s="143"/>
      <c r="Q65" s="143"/>
      <c r="R65" s="143"/>
      <c r="S65" s="143"/>
      <c r="T65" s="310"/>
      <c r="U65" s="296"/>
      <c r="V65" s="40"/>
      <c r="W65" s="309"/>
      <c r="X65" s="295"/>
      <c r="Y65" s="295"/>
      <c r="Z65" s="294"/>
      <c r="AA65" s="294"/>
      <c r="AB65" s="294"/>
      <c r="AC65" s="294"/>
      <c r="AD65" s="294"/>
      <c r="AE65" s="294"/>
      <c r="AF65" s="294"/>
      <c r="AG65" s="298"/>
      <c r="AH65" s="311"/>
      <c r="AI65" s="290" t="s">
        <v>338</v>
      </c>
      <c r="AJ65" s="294"/>
      <c r="AK65" s="294"/>
      <c r="AL65" s="331">
        <f>PRODUCT(AN49)</f>
        <v>1</v>
      </c>
      <c r="AM65" s="331">
        <f>PRODUCT(AN78)</f>
        <v>0</v>
      </c>
      <c r="AN65" s="331">
        <f t="shared" si="12"/>
        <v>1</v>
      </c>
      <c r="AO65" s="298"/>
      <c r="AP65" s="294"/>
      <c r="AQ65" s="291"/>
      <c r="AR65" s="25"/>
      <c r="AS65" s="25"/>
    </row>
    <row r="66" spans="1:45" ht="15" customHeight="1" x14ac:dyDescent="0.2">
      <c r="A66" s="2"/>
      <c r="B66" s="339" t="s">
        <v>351</v>
      </c>
      <c r="C66" s="69" t="s">
        <v>352</v>
      </c>
      <c r="D66" s="69"/>
      <c r="E66" s="67" t="s">
        <v>3</v>
      </c>
      <c r="F66" s="67"/>
      <c r="G66" s="67" t="s">
        <v>353</v>
      </c>
      <c r="H66" s="335"/>
      <c r="I66" s="342" t="s">
        <v>362</v>
      </c>
      <c r="J66" s="335"/>
      <c r="K66" s="336"/>
      <c r="L66" s="40"/>
      <c r="M66" s="309"/>
      <c r="N66" s="143"/>
      <c r="O66" s="143"/>
      <c r="P66" s="143"/>
      <c r="Q66" s="143"/>
      <c r="R66" s="143"/>
      <c r="S66" s="143"/>
      <c r="T66" s="310"/>
      <c r="U66" s="296"/>
      <c r="V66" s="40"/>
      <c r="W66" s="309"/>
      <c r="X66" s="295"/>
      <c r="Y66" s="295"/>
      <c r="Z66" s="294"/>
      <c r="AA66" s="294"/>
      <c r="AB66" s="294"/>
      <c r="AC66" s="294"/>
      <c r="AD66" s="294"/>
      <c r="AE66" s="294"/>
      <c r="AF66" s="294"/>
      <c r="AG66" s="298"/>
      <c r="AH66" s="311"/>
      <c r="AI66" s="290" t="s">
        <v>7</v>
      </c>
      <c r="AJ66" s="294"/>
      <c r="AK66" s="294"/>
      <c r="AL66" s="331">
        <f>PRODUCT(AN52)</f>
        <v>1.0070671378091873</v>
      </c>
      <c r="AM66" s="331">
        <v>1.06</v>
      </c>
      <c r="AN66" s="331">
        <f t="shared" si="12"/>
        <v>-5.2932862190812724E-2</v>
      </c>
      <c r="AO66" s="298"/>
      <c r="AP66" s="294"/>
      <c r="AQ66" s="291"/>
      <c r="AR66" s="25"/>
      <c r="AS66" s="25"/>
    </row>
    <row r="67" spans="1:45" ht="15" customHeight="1" x14ac:dyDescent="0.2">
      <c r="A67" s="2"/>
      <c r="B67" s="340"/>
      <c r="C67" s="341" t="s">
        <v>361</v>
      </c>
      <c r="D67" s="143"/>
      <c r="E67" s="143">
        <v>314</v>
      </c>
      <c r="F67" s="143"/>
      <c r="G67" s="143">
        <v>2174.6114649681531</v>
      </c>
      <c r="H67" s="143"/>
      <c r="I67" s="307"/>
      <c r="J67" s="307"/>
      <c r="K67" s="308"/>
      <c r="L67" s="40"/>
      <c r="M67" s="309"/>
      <c r="N67" s="143"/>
      <c r="O67" s="143"/>
      <c r="P67" s="143"/>
      <c r="Q67" s="143"/>
      <c r="R67" s="143"/>
      <c r="S67" s="143"/>
      <c r="T67" s="310"/>
      <c r="U67" s="296"/>
      <c r="V67" s="40"/>
      <c r="W67" s="309"/>
      <c r="X67" s="295"/>
      <c r="Y67" s="295"/>
      <c r="Z67" s="294"/>
      <c r="AA67" s="294"/>
      <c r="AB67" s="294"/>
      <c r="AC67" s="294"/>
      <c r="AD67" s="294"/>
      <c r="AE67" s="294"/>
      <c r="AF67" s="294"/>
      <c r="AG67" s="298"/>
      <c r="AH67" s="311"/>
      <c r="AI67" s="290"/>
      <c r="AJ67" s="294"/>
      <c r="AK67" s="294"/>
      <c r="AL67" s="331"/>
      <c r="AM67" s="331"/>
      <c r="AN67" s="331"/>
      <c r="AO67" s="298"/>
      <c r="AP67" s="294"/>
      <c r="AQ67" s="291"/>
      <c r="AR67" s="25"/>
      <c r="AS67" s="25"/>
    </row>
    <row r="68" spans="1:45" s="10" customFormat="1" ht="15" customHeight="1" x14ac:dyDescent="0.25">
      <c r="A68" s="24"/>
      <c r="B68" s="299"/>
      <c r="C68" s="301"/>
      <c r="D68" s="301"/>
      <c r="E68" s="301"/>
      <c r="F68" s="301"/>
      <c r="G68" s="301"/>
      <c r="H68" s="314"/>
      <c r="I68" s="314"/>
      <c r="J68" s="314"/>
      <c r="K68" s="315"/>
      <c r="L68" s="40"/>
      <c r="M68" s="299"/>
      <c r="N68" s="301"/>
      <c r="O68" s="301"/>
      <c r="P68" s="301"/>
      <c r="Q68" s="301"/>
      <c r="R68" s="301"/>
      <c r="S68" s="301"/>
      <c r="T68" s="301"/>
      <c r="U68" s="315"/>
      <c r="V68" s="40"/>
      <c r="W68" s="299"/>
      <c r="X68" s="301"/>
      <c r="Y68" s="301"/>
      <c r="Z68" s="301"/>
      <c r="AA68" s="301"/>
      <c r="AB68" s="301"/>
      <c r="AC68" s="301"/>
      <c r="AD68" s="301"/>
      <c r="AE68" s="301"/>
      <c r="AF68" s="314"/>
      <c r="AG68" s="314"/>
      <c r="AH68" s="315"/>
      <c r="AI68" s="334"/>
      <c r="AJ68" s="301"/>
      <c r="AK68" s="301"/>
      <c r="AL68" s="301"/>
      <c r="AM68" s="303"/>
      <c r="AN68" s="303"/>
      <c r="AO68" s="303"/>
      <c r="AP68" s="301"/>
      <c r="AQ68" s="302"/>
      <c r="AR68" s="37"/>
      <c r="AS68" s="41"/>
    </row>
    <row r="69" spans="1:45" s="10" customFormat="1" ht="15" customHeight="1" x14ac:dyDescent="0.25">
      <c r="A69" s="24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16"/>
      <c r="AG69" s="317"/>
      <c r="AH69" s="31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41"/>
    </row>
    <row r="70" spans="1:45" ht="15" customHeight="1" x14ac:dyDescent="0.2">
      <c r="A70" s="2"/>
      <c r="B70" s="304" t="s">
        <v>269</v>
      </c>
      <c r="C70" s="67"/>
      <c r="D70" s="67"/>
      <c r="E70" s="67"/>
      <c r="F70" s="67" t="s">
        <v>249</v>
      </c>
      <c r="G70" s="67" t="s">
        <v>3</v>
      </c>
      <c r="H70" s="67" t="s">
        <v>5</v>
      </c>
      <c r="I70" s="67" t="s">
        <v>6</v>
      </c>
      <c r="J70" s="67" t="s">
        <v>250</v>
      </c>
      <c r="K70" s="122" t="s">
        <v>15</v>
      </c>
      <c r="L70" s="37"/>
      <c r="M70" s="305" t="s">
        <v>251</v>
      </c>
      <c r="N70" s="68"/>
      <c r="O70" s="68"/>
      <c r="P70" s="67" t="s">
        <v>3</v>
      </c>
      <c r="Q70" s="67" t="s">
        <v>5</v>
      </c>
      <c r="R70" s="67" t="s">
        <v>6</v>
      </c>
      <c r="S70" s="67" t="s">
        <v>250</v>
      </c>
      <c r="T70" s="68"/>
      <c r="U70" s="122" t="s">
        <v>15</v>
      </c>
      <c r="V70" s="37"/>
      <c r="W70" s="305" t="s">
        <v>318</v>
      </c>
      <c r="X70" s="68"/>
      <c r="Y70" s="68"/>
      <c r="Z70" s="68"/>
      <c r="AA70" s="68"/>
      <c r="AB70" s="68"/>
      <c r="AC70" s="68"/>
      <c r="AD70" s="68"/>
      <c r="AE70" s="68"/>
      <c r="AF70" s="318"/>
      <c r="AG70" s="318"/>
      <c r="AH70" s="319"/>
      <c r="AI70" s="332" t="s">
        <v>336</v>
      </c>
      <c r="AJ70" s="69"/>
      <c r="AK70" s="69"/>
      <c r="AL70" s="330" t="s">
        <v>3</v>
      </c>
      <c r="AM70" s="330" t="s">
        <v>5</v>
      </c>
      <c r="AN70" s="330" t="s">
        <v>6</v>
      </c>
      <c r="AO70" s="68"/>
      <c r="AP70" s="68"/>
      <c r="AQ70" s="99"/>
      <c r="AR70" s="25"/>
      <c r="AS70" s="25"/>
    </row>
    <row r="71" spans="1:45" ht="15" customHeight="1" x14ac:dyDescent="0.2">
      <c r="A71" s="2"/>
      <c r="B71" s="297">
        <v>1979</v>
      </c>
      <c r="C71" s="143" t="s">
        <v>103</v>
      </c>
      <c r="D71" s="294" t="s">
        <v>100</v>
      </c>
      <c r="E71" s="143"/>
      <c r="F71" s="143">
        <v>28</v>
      </c>
      <c r="G71" s="143">
        <v>7</v>
      </c>
      <c r="H71" s="323">
        <f t="shared" ref="H71:H73" si="13">PRODUCT((V17+W17)/U17)</f>
        <v>1.1428571428571428</v>
      </c>
      <c r="I71" s="307">
        <f t="shared" ref="I71:I73" si="14">PRODUCT(X17/U17)</f>
        <v>0.5714285714285714</v>
      </c>
      <c r="J71" s="307">
        <f t="shared" ref="J71:J73" si="15">PRODUCT(V17+W17+X17)/U17</f>
        <v>1.7142857142857142</v>
      </c>
      <c r="K71" s="308">
        <f t="shared" ref="K71:K73" si="16">PRODUCT(Y17/U17)</f>
        <v>6.8571428571428568</v>
      </c>
      <c r="L71" s="40"/>
      <c r="M71" s="309" t="s">
        <v>270</v>
      </c>
      <c r="N71" s="143"/>
      <c r="O71" s="143"/>
      <c r="P71" s="322" t="s">
        <v>98</v>
      </c>
      <c r="Q71" s="322" t="s">
        <v>95</v>
      </c>
      <c r="R71" s="143" t="s">
        <v>232</v>
      </c>
      <c r="S71" s="143" t="s">
        <v>105</v>
      </c>
      <c r="T71" s="307"/>
      <c r="U71" s="321" t="s">
        <v>98</v>
      </c>
      <c r="V71" s="40"/>
      <c r="W71" s="309"/>
      <c r="X71" s="295"/>
      <c r="Y71" s="295"/>
      <c r="Z71" s="294"/>
      <c r="AA71" s="294"/>
      <c r="AB71" s="294"/>
      <c r="AC71" s="294"/>
      <c r="AD71" s="294"/>
      <c r="AE71" s="294"/>
      <c r="AF71" s="294"/>
      <c r="AG71" s="298"/>
      <c r="AH71" s="311"/>
      <c r="AI71" s="290" t="s">
        <v>344</v>
      </c>
      <c r="AJ71" s="294"/>
      <c r="AK71" s="294"/>
      <c r="AL71" s="298">
        <v>31</v>
      </c>
      <c r="AM71" s="298">
        <v>28</v>
      </c>
      <c r="AN71" s="298">
        <v>33</v>
      </c>
      <c r="AO71" s="294"/>
      <c r="AP71" s="294"/>
      <c r="AQ71" s="291"/>
      <c r="AR71" s="25"/>
      <c r="AS71" s="25"/>
    </row>
    <row r="72" spans="1:45" ht="15" customHeight="1" x14ac:dyDescent="0.2">
      <c r="A72" s="2"/>
      <c r="B72" s="297">
        <v>1980</v>
      </c>
      <c r="C72" s="143" t="s">
        <v>96</v>
      </c>
      <c r="D72" s="294" t="s">
        <v>100</v>
      </c>
      <c r="E72" s="143"/>
      <c r="F72" s="143">
        <v>29</v>
      </c>
      <c r="G72" s="143"/>
      <c r="H72" s="307"/>
      <c r="I72" s="307"/>
      <c r="J72" s="307"/>
      <c r="K72" s="308"/>
      <c r="L72" s="40"/>
      <c r="M72" s="309" t="s">
        <v>271</v>
      </c>
      <c r="N72" s="143"/>
      <c r="O72" s="143"/>
      <c r="P72" s="143" t="s">
        <v>275</v>
      </c>
      <c r="Q72" s="143" t="s">
        <v>140</v>
      </c>
      <c r="R72" s="143" t="s">
        <v>226</v>
      </c>
      <c r="S72" s="143" t="s">
        <v>225</v>
      </c>
      <c r="T72" s="307"/>
      <c r="U72" s="296" t="s">
        <v>105</v>
      </c>
      <c r="V72" s="40"/>
      <c r="W72" s="309"/>
      <c r="X72" s="295"/>
      <c r="Y72" s="295"/>
      <c r="Z72" s="294"/>
      <c r="AA72" s="294"/>
      <c r="AB72" s="294"/>
      <c r="AC72" s="294"/>
      <c r="AD72" s="294"/>
      <c r="AE72" s="294"/>
      <c r="AF72" s="294"/>
      <c r="AG72" s="298"/>
      <c r="AH72" s="311"/>
      <c r="AI72" s="290" t="s">
        <v>337</v>
      </c>
      <c r="AJ72" s="294"/>
      <c r="AK72" s="294"/>
      <c r="AL72" s="298"/>
      <c r="AM72" s="331">
        <f>PRODUCT(AM71/AL71)</f>
        <v>0.90322580645161288</v>
      </c>
      <c r="AN72" s="331">
        <f>PRODUCT(AN71/AL71)</f>
        <v>1.064516129032258</v>
      </c>
      <c r="AO72" s="294"/>
      <c r="AP72" s="294"/>
      <c r="AQ72" s="291"/>
      <c r="AR72" s="25"/>
      <c r="AS72" s="25"/>
    </row>
    <row r="73" spans="1:45" ht="15" customHeight="1" x14ac:dyDescent="0.2">
      <c r="A73" s="2"/>
      <c r="B73" s="297">
        <v>1981</v>
      </c>
      <c r="C73" s="143" t="s">
        <v>103</v>
      </c>
      <c r="D73" s="294" t="s">
        <v>100</v>
      </c>
      <c r="E73" s="143"/>
      <c r="F73" s="143">
        <v>30</v>
      </c>
      <c r="G73" s="143">
        <v>6</v>
      </c>
      <c r="H73" s="307">
        <f t="shared" si="13"/>
        <v>0.66666666666666663</v>
      </c>
      <c r="I73" s="307">
        <f t="shared" si="14"/>
        <v>0.66666666666666663</v>
      </c>
      <c r="J73" s="307">
        <f t="shared" si="15"/>
        <v>1.3333333333333333</v>
      </c>
      <c r="K73" s="308">
        <f t="shared" si="16"/>
        <v>7</v>
      </c>
      <c r="L73" s="40"/>
      <c r="M73" s="309" t="s">
        <v>272</v>
      </c>
      <c r="N73" s="143"/>
      <c r="O73" s="143"/>
      <c r="P73" s="143" t="s">
        <v>225</v>
      </c>
      <c r="Q73" s="143" t="s">
        <v>140</v>
      </c>
      <c r="R73" s="143" t="s">
        <v>227</v>
      </c>
      <c r="S73" s="143" t="s">
        <v>227</v>
      </c>
      <c r="T73" s="307"/>
      <c r="U73" s="296" t="s">
        <v>95</v>
      </c>
      <c r="V73" s="40"/>
      <c r="W73" s="309"/>
      <c r="X73" s="295"/>
      <c r="Y73" s="295"/>
      <c r="Z73" s="294"/>
      <c r="AA73" s="294"/>
      <c r="AB73" s="294"/>
      <c r="AC73" s="294"/>
      <c r="AD73" s="294"/>
      <c r="AE73" s="294"/>
      <c r="AF73" s="294"/>
      <c r="AG73" s="298"/>
      <c r="AH73" s="311"/>
      <c r="AI73" s="290"/>
      <c r="AJ73" s="294"/>
      <c r="AK73" s="294"/>
      <c r="AL73" s="294"/>
      <c r="AM73" s="294"/>
      <c r="AN73" s="294"/>
      <c r="AO73" s="294"/>
      <c r="AP73" s="294"/>
      <c r="AQ73" s="291"/>
      <c r="AR73" s="25"/>
      <c r="AS73" s="25"/>
    </row>
    <row r="74" spans="1:45" ht="15" customHeight="1" x14ac:dyDescent="0.2">
      <c r="A74" s="2"/>
      <c r="B74" s="297">
        <v>1982</v>
      </c>
      <c r="C74" s="143" t="s">
        <v>98</v>
      </c>
      <c r="D74" s="294" t="s">
        <v>100</v>
      </c>
      <c r="E74" s="143"/>
      <c r="F74" s="143">
        <v>31</v>
      </c>
      <c r="G74" s="143">
        <v>6</v>
      </c>
      <c r="H74" s="307">
        <f t="shared" ref="H74" si="17">PRODUCT((V20+W20)/U20)</f>
        <v>0.83333333333333337</v>
      </c>
      <c r="I74" s="307">
        <f t="shared" ref="I74" si="18">PRODUCT(X20/U20)</f>
        <v>1.5</v>
      </c>
      <c r="J74" s="307">
        <f t="shared" ref="J74" si="19">PRODUCT(V20+W20+X20)/U20</f>
        <v>2.3333333333333335</v>
      </c>
      <c r="K74" s="308">
        <f t="shared" ref="K74" si="20">PRODUCT(Y20/U20)</f>
        <v>6.833333333333333</v>
      </c>
      <c r="L74" s="40"/>
      <c r="M74" s="309" t="s">
        <v>273</v>
      </c>
      <c r="N74" s="143"/>
      <c r="O74" s="143"/>
      <c r="P74" s="143" t="s">
        <v>137</v>
      </c>
      <c r="Q74" s="143" t="s">
        <v>102</v>
      </c>
      <c r="R74" s="143" t="s">
        <v>99</v>
      </c>
      <c r="S74" s="143" t="s">
        <v>105</v>
      </c>
      <c r="T74" s="307"/>
      <c r="U74" s="296" t="s">
        <v>101</v>
      </c>
      <c r="V74" s="40"/>
      <c r="W74" s="309"/>
      <c r="X74" s="295"/>
      <c r="Y74" s="295"/>
      <c r="Z74" s="294"/>
      <c r="AA74" s="294"/>
      <c r="AB74" s="294"/>
      <c r="AC74" s="294"/>
      <c r="AD74" s="294"/>
      <c r="AE74" s="294"/>
      <c r="AF74" s="294"/>
      <c r="AG74" s="298"/>
      <c r="AH74" s="311"/>
      <c r="AI74" s="290"/>
      <c r="AJ74" s="294"/>
      <c r="AK74" s="294"/>
      <c r="AL74" s="294"/>
      <c r="AM74" s="294"/>
      <c r="AN74" s="294"/>
      <c r="AO74" s="294"/>
      <c r="AP74" s="294"/>
      <c r="AQ74" s="291"/>
      <c r="AR74" s="25"/>
      <c r="AS74" s="25"/>
    </row>
    <row r="75" spans="1:45" ht="15" customHeight="1" x14ac:dyDescent="0.2">
      <c r="A75" s="2"/>
      <c r="B75" s="297">
        <v>1983</v>
      </c>
      <c r="C75" s="143" t="s">
        <v>101</v>
      </c>
      <c r="D75" s="294" t="s">
        <v>100</v>
      </c>
      <c r="E75" s="143"/>
      <c r="F75" s="143">
        <v>32</v>
      </c>
      <c r="G75" s="143">
        <v>6</v>
      </c>
      <c r="H75" s="307">
        <f t="shared" ref="H75:H76" si="21">PRODUCT((V21+W21)/U21)</f>
        <v>0.66666666666666663</v>
      </c>
      <c r="I75" s="307">
        <f t="shared" ref="I75:I76" si="22">PRODUCT(X21/U21)</f>
        <v>0.83333333333333337</v>
      </c>
      <c r="J75" s="307">
        <f t="shared" ref="J75:J76" si="23">PRODUCT(V21+W21+X21)/U21</f>
        <v>1.5</v>
      </c>
      <c r="K75" s="308">
        <f t="shared" ref="K75:K76" si="24">PRODUCT(Y21/U21)</f>
        <v>6</v>
      </c>
      <c r="L75" s="40"/>
      <c r="M75" s="309" t="s">
        <v>274</v>
      </c>
      <c r="N75" s="143"/>
      <c r="O75" s="143"/>
      <c r="P75" s="143" t="s">
        <v>102</v>
      </c>
      <c r="Q75" s="143" t="s">
        <v>92</v>
      </c>
      <c r="R75" s="143" t="s">
        <v>105</v>
      </c>
      <c r="S75" s="143" t="s">
        <v>92</v>
      </c>
      <c r="T75" s="307"/>
      <c r="U75" s="296" t="s">
        <v>101</v>
      </c>
      <c r="V75" s="40"/>
      <c r="W75" s="309"/>
      <c r="X75" s="295"/>
      <c r="Y75" s="295"/>
      <c r="Z75" s="294"/>
      <c r="AA75" s="294"/>
      <c r="AB75" s="294"/>
      <c r="AC75" s="294"/>
      <c r="AD75" s="294"/>
      <c r="AE75" s="294"/>
      <c r="AF75" s="294"/>
      <c r="AG75" s="298"/>
      <c r="AH75" s="311"/>
      <c r="AI75" s="290"/>
      <c r="AJ75" s="294"/>
      <c r="AK75" s="294"/>
      <c r="AL75" s="294"/>
      <c r="AM75" s="294"/>
      <c r="AN75" s="294"/>
      <c r="AO75" s="294"/>
      <c r="AP75" s="294"/>
      <c r="AQ75" s="291"/>
      <c r="AR75" s="25"/>
      <c r="AS75" s="25"/>
    </row>
    <row r="76" spans="1:45" ht="15" customHeight="1" x14ac:dyDescent="0.2">
      <c r="A76" s="2"/>
      <c r="B76" s="297">
        <v>1984</v>
      </c>
      <c r="C76" s="143" t="s">
        <v>98</v>
      </c>
      <c r="D76" s="294" t="s">
        <v>100</v>
      </c>
      <c r="E76" s="143"/>
      <c r="F76" s="143">
        <v>33</v>
      </c>
      <c r="G76" s="143">
        <v>6</v>
      </c>
      <c r="H76" s="307">
        <f t="shared" si="21"/>
        <v>1.1666666666666667</v>
      </c>
      <c r="I76" s="323">
        <f t="shared" si="22"/>
        <v>1.8333333333333333</v>
      </c>
      <c r="J76" s="323">
        <f t="shared" si="23"/>
        <v>3</v>
      </c>
      <c r="K76" s="324">
        <f t="shared" si="24"/>
        <v>9.1666666666666661</v>
      </c>
      <c r="L76" s="40"/>
      <c r="M76" s="309" t="s">
        <v>276</v>
      </c>
      <c r="N76" s="143"/>
      <c r="O76" s="143"/>
      <c r="P76" s="143" t="s">
        <v>98</v>
      </c>
      <c r="Q76" s="143" t="s">
        <v>95</v>
      </c>
      <c r="R76" s="322" t="s">
        <v>63</v>
      </c>
      <c r="S76" s="322" t="s">
        <v>103</v>
      </c>
      <c r="T76" s="313"/>
      <c r="U76" s="296" t="s">
        <v>98</v>
      </c>
      <c r="V76" s="40"/>
      <c r="W76" s="309"/>
      <c r="X76" s="295"/>
      <c r="Y76" s="295"/>
      <c r="Z76" s="294"/>
      <c r="AA76" s="294"/>
      <c r="AB76" s="294"/>
      <c r="AC76" s="294"/>
      <c r="AD76" s="294"/>
      <c r="AE76" s="294"/>
      <c r="AF76" s="294"/>
      <c r="AG76" s="298"/>
      <c r="AH76" s="311"/>
      <c r="AI76" s="290"/>
      <c r="AJ76" s="294"/>
      <c r="AK76" s="294"/>
      <c r="AL76" s="294"/>
      <c r="AM76" s="294"/>
      <c r="AN76" s="294"/>
      <c r="AO76" s="294"/>
      <c r="AP76" s="294"/>
      <c r="AQ76" s="291"/>
      <c r="AR76" s="25"/>
      <c r="AS76" s="25"/>
    </row>
    <row r="77" spans="1:45" ht="15" customHeight="1" x14ac:dyDescent="0.2">
      <c r="A77" s="2"/>
      <c r="B77" s="297">
        <v>1985</v>
      </c>
      <c r="C77" s="143"/>
      <c r="D77" s="294"/>
      <c r="E77" s="143"/>
      <c r="F77" s="143">
        <v>34</v>
      </c>
      <c r="G77" s="143"/>
      <c r="H77" s="307"/>
      <c r="I77" s="307"/>
      <c r="J77" s="307"/>
      <c r="K77" s="308"/>
      <c r="L77" s="40"/>
      <c r="M77" s="309" t="s">
        <v>277</v>
      </c>
      <c r="N77" s="143"/>
      <c r="O77" s="143"/>
      <c r="P77" s="143" t="s">
        <v>105</v>
      </c>
      <c r="Q77" s="143" t="s">
        <v>96</v>
      </c>
      <c r="R77" s="143" t="s">
        <v>95</v>
      </c>
      <c r="S77" s="143" t="s">
        <v>101</v>
      </c>
      <c r="T77" s="307"/>
      <c r="U77" s="296" t="s">
        <v>103</v>
      </c>
      <c r="V77" s="40"/>
      <c r="W77" s="309"/>
      <c r="X77" s="295"/>
      <c r="Y77" s="295"/>
      <c r="Z77" s="294"/>
      <c r="AA77" s="294"/>
      <c r="AB77" s="294"/>
      <c r="AC77" s="294"/>
      <c r="AD77" s="294"/>
      <c r="AE77" s="294"/>
      <c r="AF77" s="294"/>
      <c r="AG77" s="298"/>
      <c r="AH77" s="311"/>
      <c r="AI77" s="290"/>
      <c r="AJ77" s="294"/>
      <c r="AK77" s="294"/>
      <c r="AL77" s="294"/>
      <c r="AM77" s="294"/>
      <c r="AN77" s="294"/>
      <c r="AO77" s="294"/>
      <c r="AP77" s="294"/>
      <c r="AQ77" s="291"/>
      <c r="AR77" s="25"/>
      <c r="AS77" s="25"/>
    </row>
    <row r="78" spans="1:45" ht="15" customHeight="1" x14ac:dyDescent="0.2">
      <c r="A78" s="2"/>
      <c r="B78" s="297">
        <v>1986</v>
      </c>
      <c r="C78" s="143" t="s">
        <v>101</v>
      </c>
      <c r="D78" s="294" t="s">
        <v>100</v>
      </c>
      <c r="E78" s="143"/>
      <c r="F78" s="143">
        <v>35</v>
      </c>
      <c r="G78" s="143"/>
      <c r="H78" s="307"/>
      <c r="I78" s="307"/>
      <c r="J78" s="307"/>
      <c r="K78" s="308"/>
      <c r="L78" s="40"/>
      <c r="M78" s="309" t="s">
        <v>278</v>
      </c>
      <c r="N78" s="143"/>
      <c r="O78" s="143"/>
      <c r="P78" s="143" t="s">
        <v>140</v>
      </c>
      <c r="Q78" s="143" t="s">
        <v>105</v>
      </c>
      <c r="R78" s="143" t="s">
        <v>92</v>
      </c>
      <c r="S78" s="143" t="s">
        <v>95</v>
      </c>
      <c r="T78" s="307"/>
      <c r="U78" s="296" t="s">
        <v>103</v>
      </c>
      <c r="V78" s="40"/>
      <c r="W78" s="309"/>
      <c r="X78" s="295"/>
      <c r="Y78" s="295"/>
      <c r="Z78" s="294"/>
      <c r="AA78" s="294"/>
      <c r="AB78" s="294"/>
      <c r="AC78" s="294"/>
      <c r="AD78" s="294"/>
      <c r="AE78" s="294"/>
      <c r="AF78" s="294"/>
      <c r="AG78" s="298"/>
      <c r="AH78" s="311"/>
      <c r="AI78" s="290"/>
      <c r="AJ78" s="294"/>
      <c r="AK78" s="294"/>
      <c r="AL78" s="294"/>
      <c r="AM78" s="294"/>
      <c r="AN78" s="294"/>
      <c r="AO78" s="294"/>
      <c r="AP78" s="294"/>
      <c r="AQ78" s="291"/>
      <c r="AR78" s="25"/>
      <c r="AS78" s="25"/>
    </row>
    <row r="79" spans="1:45" s="10" customFormat="1" ht="15" customHeight="1" x14ac:dyDescent="0.25">
      <c r="A79" s="24"/>
      <c r="B79" s="299"/>
      <c r="C79" s="301"/>
      <c r="D79" s="301"/>
      <c r="E79" s="301"/>
      <c r="F79" s="301"/>
      <c r="G79" s="301"/>
      <c r="H79" s="314"/>
      <c r="I79" s="314"/>
      <c r="J79" s="314"/>
      <c r="K79" s="315"/>
      <c r="L79" s="40"/>
      <c r="M79" s="299"/>
      <c r="N79" s="301"/>
      <c r="O79" s="301"/>
      <c r="P79" s="301"/>
      <c r="Q79" s="301"/>
      <c r="R79" s="301"/>
      <c r="S79" s="301"/>
      <c r="T79" s="301"/>
      <c r="U79" s="315"/>
      <c r="V79" s="40"/>
      <c r="W79" s="299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2"/>
      <c r="AI79" s="299"/>
      <c r="AJ79" s="301"/>
      <c r="AK79" s="301"/>
      <c r="AL79" s="301"/>
      <c r="AM79" s="301"/>
      <c r="AN79" s="301"/>
      <c r="AO79" s="301"/>
      <c r="AP79" s="301"/>
      <c r="AQ79" s="302"/>
      <c r="AR79" s="37"/>
      <c r="AS79" s="41"/>
    </row>
    <row r="80" spans="1:45" s="10" customFormat="1" ht="15" customHeight="1" x14ac:dyDescent="0.25">
      <c r="A80" s="2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25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41"/>
    </row>
    <row r="81" spans="1:45" s="10" customFormat="1" ht="15" customHeight="1" x14ac:dyDescent="0.25">
      <c r="A81" s="2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41"/>
      <c r="AS81" s="41"/>
    </row>
    <row r="82" spans="1:45" s="10" customFormat="1" ht="15" customHeight="1" x14ac:dyDescent="0.25">
      <c r="A82" s="2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5"/>
      <c r="AM82" s="25"/>
      <c r="AN82" s="25"/>
      <c r="AO82" s="37"/>
      <c r="AP82" s="37"/>
      <c r="AQ82" s="37"/>
      <c r="AR82" s="41"/>
      <c r="AS82" s="41"/>
    </row>
    <row r="83" spans="1:45" s="10" customFormat="1" ht="15" customHeight="1" x14ac:dyDescent="0.25">
      <c r="A83" s="2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5"/>
      <c r="AM83" s="25"/>
      <c r="AN83" s="25"/>
      <c r="AO83" s="37"/>
      <c r="AP83" s="37"/>
      <c r="AQ83" s="37"/>
      <c r="AR83" s="41"/>
      <c r="AS83" s="41"/>
    </row>
    <row r="84" spans="1:45" s="10" customFormat="1" ht="15" customHeight="1" x14ac:dyDescent="0.25">
      <c r="A84" s="2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5"/>
      <c r="AM84" s="25"/>
      <c r="AN84" s="25"/>
      <c r="AO84" s="37"/>
      <c r="AP84" s="37"/>
      <c r="AQ84" s="37"/>
      <c r="AR84" s="41"/>
      <c r="AS84" s="41"/>
    </row>
    <row r="85" spans="1:45" s="10" customFormat="1" ht="15" customHeight="1" x14ac:dyDescent="0.25">
      <c r="A85" s="2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5"/>
      <c r="AM85" s="25"/>
      <c r="AN85" s="25"/>
      <c r="AO85" s="37"/>
      <c r="AP85" s="37"/>
      <c r="AQ85" s="37"/>
      <c r="AR85" s="41"/>
      <c r="AS85" s="41"/>
    </row>
    <row r="86" spans="1:45" s="10" customFormat="1" ht="15" customHeight="1" x14ac:dyDescent="0.25">
      <c r="A86" s="2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5"/>
      <c r="AM86" s="25"/>
      <c r="AN86" s="25"/>
      <c r="AO86" s="37"/>
      <c r="AP86" s="37"/>
      <c r="AQ86" s="37"/>
      <c r="AR86" s="41"/>
      <c r="AS86" s="41"/>
    </row>
    <row r="87" spans="1:45" s="10" customFormat="1" ht="15" customHeight="1" x14ac:dyDescent="0.25">
      <c r="A87" s="2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5"/>
      <c r="AM87" s="25"/>
      <c r="AN87" s="25"/>
      <c r="AO87" s="37"/>
      <c r="AP87" s="37"/>
      <c r="AQ87" s="37"/>
      <c r="AR87" s="41"/>
      <c r="AS87" s="41"/>
    </row>
    <row r="88" spans="1:45" s="10" customFormat="1" ht="15" customHeight="1" x14ac:dyDescent="0.25">
      <c r="A88" s="2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40"/>
      <c r="AG88" s="37"/>
      <c r="AH88" s="37"/>
      <c r="AI88" s="37"/>
      <c r="AJ88" s="37"/>
      <c r="AK88" s="37"/>
      <c r="AL88" s="25"/>
      <c r="AM88" s="25"/>
      <c r="AN88" s="25"/>
      <c r="AO88" s="37"/>
      <c r="AP88" s="37"/>
      <c r="AQ88" s="37"/>
      <c r="AR88" s="41"/>
      <c r="AS88" s="3"/>
    </row>
    <row r="89" spans="1:45" s="10" customFormat="1" ht="15" customHeight="1" x14ac:dyDescent="0.25">
      <c r="A89" s="2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40"/>
      <c r="AG89" s="37"/>
      <c r="AH89" s="37"/>
      <c r="AI89" s="37"/>
      <c r="AJ89" s="37"/>
      <c r="AK89" s="37"/>
      <c r="AL89" s="25"/>
      <c r="AM89" s="25"/>
      <c r="AN89" s="25"/>
      <c r="AO89" s="37"/>
      <c r="AP89" s="37"/>
      <c r="AQ89" s="37"/>
      <c r="AR89" s="41"/>
      <c r="AS89" s="3"/>
    </row>
    <row r="90" spans="1:45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40"/>
      <c r="AG90" s="37"/>
      <c r="AH90" s="37"/>
      <c r="AI90" s="37"/>
      <c r="AJ90" s="37"/>
      <c r="AK90" s="37"/>
      <c r="AL90" s="25"/>
      <c r="AM90" s="25"/>
      <c r="AN90" s="25"/>
      <c r="AO90" s="37"/>
      <c r="AP90" s="37"/>
      <c r="AQ90" s="37"/>
      <c r="AR90" s="41"/>
      <c r="AS90" s="3"/>
    </row>
    <row r="91" spans="1:45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40"/>
      <c r="AG91" s="37"/>
      <c r="AH91" s="37"/>
      <c r="AI91" s="37"/>
      <c r="AJ91" s="37"/>
      <c r="AK91" s="37"/>
      <c r="AL91" s="25"/>
      <c r="AM91" s="25"/>
      <c r="AN91" s="25"/>
      <c r="AO91" s="37"/>
      <c r="AP91" s="37"/>
      <c r="AQ91" s="37"/>
      <c r="AR91" s="41"/>
      <c r="AS91" s="3"/>
    </row>
    <row r="92" spans="1:45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40"/>
      <c r="AG92" s="37"/>
      <c r="AH92" s="37"/>
      <c r="AI92" s="37"/>
      <c r="AJ92" s="37"/>
      <c r="AK92" s="37"/>
      <c r="AL92" s="25"/>
      <c r="AM92" s="25"/>
      <c r="AN92" s="25"/>
      <c r="AO92" s="37"/>
      <c r="AP92" s="37"/>
      <c r="AQ92" s="37"/>
      <c r="AR92" s="41"/>
      <c r="AS92" s="3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40"/>
      <c r="AG93" s="37"/>
      <c r="AH93" s="37"/>
      <c r="AI93" s="37"/>
      <c r="AJ93" s="37"/>
      <c r="AK93" s="37"/>
      <c r="AL93" s="25"/>
      <c r="AM93" s="25"/>
      <c r="AN93" s="25"/>
      <c r="AO93" s="37"/>
      <c r="AP93" s="37"/>
      <c r="AQ93" s="37"/>
      <c r="AR93" s="41"/>
      <c r="AS93" s="3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40"/>
      <c r="AG94" s="37"/>
      <c r="AH94" s="37"/>
      <c r="AI94" s="37"/>
      <c r="AJ94" s="37"/>
      <c r="AK94" s="37"/>
      <c r="AL94" s="25"/>
      <c r="AM94" s="25"/>
      <c r="AN94" s="25"/>
      <c r="AO94" s="37"/>
      <c r="AP94" s="37"/>
      <c r="AQ94" s="37"/>
      <c r="AR94" s="41"/>
      <c r="AS94" s="3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40"/>
      <c r="AG95" s="37"/>
      <c r="AH95" s="37"/>
      <c r="AI95" s="37"/>
      <c r="AJ95" s="37"/>
      <c r="AK95" s="37"/>
      <c r="AL95" s="25"/>
      <c r="AM95" s="25"/>
      <c r="AN95" s="25"/>
      <c r="AO95" s="37"/>
      <c r="AP95" s="37"/>
      <c r="AQ95" s="37"/>
      <c r="AR95" s="41"/>
      <c r="AS95" s="3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40"/>
      <c r="AG96" s="37"/>
      <c r="AH96" s="37"/>
      <c r="AI96" s="37"/>
      <c r="AJ96" s="37"/>
      <c r="AK96" s="37"/>
      <c r="AL96" s="25"/>
      <c r="AM96" s="25"/>
      <c r="AN96" s="25"/>
      <c r="AO96" s="37"/>
      <c r="AP96" s="37"/>
      <c r="AQ96" s="37"/>
      <c r="AR96" s="41"/>
      <c r="AS96" s="3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40"/>
      <c r="AG97" s="37"/>
      <c r="AH97" s="37"/>
      <c r="AI97" s="37"/>
      <c r="AJ97" s="37"/>
      <c r="AK97" s="37"/>
      <c r="AL97" s="25"/>
      <c r="AM97" s="25"/>
      <c r="AN97" s="25"/>
      <c r="AO97" s="37"/>
      <c r="AP97" s="37"/>
      <c r="AQ97" s="37"/>
      <c r="AR97" s="41"/>
      <c r="AS97" s="3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40"/>
      <c r="AG98" s="37"/>
      <c r="AH98" s="37"/>
      <c r="AI98" s="37"/>
      <c r="AJ98" s="37"/>
      <c r="AK98" s="37"/>
      <c r="AL98" s="25"/>
      <c r="AM98" s="25"/>
      <c r="AN98" s="25"/>
      <c r="AO98" s="37"/>
      <c r="AP98" s="37"/>
      <c r="AQ98" s="37"/>
      <c r="AR98" s="41"/>
      <c r="AS98" s="3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40"/>
      <c r="AG99" s="37"/>
      <c r="AH99" s="37"/>
      <c r="AI99" s="37"/>
      <c r="AJ99" s="37"/>
      <c r="AK99" s="37"/>
      <c r="AL99" s="25"/>
      <c r="AM99" s="25"/>
      <c r="AN99" s="25"/>
      <c r="AO99" s="37"/>
      <c r="AP99" s="37"/>
      <c r="AQ99" s="37"/>
      <c r="AR99" s="41"/>
      <c r="AS99" s="3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40"/>
      <c r="AG100" s="37"/>
      <c r="AH100" s="37"/>
      <c r="AI100" s="37"/>
      <c r="AJ100" s="37"/>
      <c r="AK100" s="37"/>
      <c r="AL100" s="25"/>
      <c r="AM100" s="25"/>
      <c r="AN100" s="25"/>
      <c r="AO100" s="37"/>
      <c r="AP100" s="37"/>
      <c r="AQ100" s="37"/>
      <c r="AR100" s="41"/>
      <c r="AS100" s="3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40"/>
      <c r="AG101" s="37"/>
      <c r="AH101" s="37"/>
      <c r="AI101" s="37"/>
      <c r="AJ101" s="37"/>
      <c r="AK101" s="37"/>
      <c r="AL101" s="25"/>
      <c r="AM101" s="25"/>
      <c r="AN101" s="25"/>
      <c r="AO101" s="37"/>
      <c r="AP101" s="37"/>
      <c r="AQ101" s="37"/>
      <c r="AR101" s="41"/>
      <c r="AS101" s="3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40"/>
      <c r="AG102" s="37"/>
      <c r="AH102" s="37"/>
      <c r="AI102" s="37"/>
      <c r="AJ102" s="37"/>
      <c r="AK102" s="37"/>
      <c r="AL102" s="25"/>
      <c r="AM102" s="25"/>
      <c r="AN102" s="25"/>
      <c r="AO102" s="37"/>
      <c r="AP102" s="37"/>
      <c r="AQ102" s="37"/>
      <c r="AR102" s="41"/>
      <c r="AS102" s="3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40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1"/>
      <c r="AS103" s="3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40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1"/>
      <c r="AS104" s="3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40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1"/>
      <c r="AS105" s="3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40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3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40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3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40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40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40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40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40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40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40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40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40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40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40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40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40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40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3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41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41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1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40"/>
      <c r="AG171" s="37"/>
      <c r="AH171" s="37"/>
      <c r="AI171" s="37"/>
      <c r="AJ171" s="37"/>
      <c r="AK171" s="37"/>
      <c r="AL171" s="25"/>
      <c r="AM171" s="25"/>
      <c r="AN171" s="25"/>
      <c r="AO171" s="37"/>
      <c r="AP171" s="37"/>
      <c r="AQ171" s="37"/>
      <c r="AR171" s="41"/>
      <c r="AS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37"/>
      <c r="AH172" s="37"/>
      <c r="AI172" s="37"/>
      <c r="AJ172" s="37"/>
      <c r="AK172" s="37"/>
      <c r="AL172" s="25"/>
      <c r="AM172" s="25"/>
      <c r="AN172" s="25"/>
      <c r="AO172" s="37"/>
      <c r="AP172" s="37"/>
      <c r="AQ172" s="37"/>
      <c r="AR172" s="41"/>
      <c r="AS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37"/>
      <c r="AH173" s="37"/>
      <c r="AI173" s="37"/>
      <c r="AJ173" s="37"/>
      <c r="AK173" s="37"/>
      <c r="AL173" s="25"/>
      <c r="AM173" s="25"/>
      <c r="AN173" s="25"/>
      <c r="AO173" s="37"/>
      <c r="AP173" s="37"/>
      <c r="AQ173" s="37"/>
      <c r="AR173" s="41"/>
      <c r="AS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5"/>
      <c r="P174" s="25"/>
      <c r="Q174" s="25"/>
      <c r="R174" s="25"/>
      <c r="S174" s="25"/>
      <c r="T174" s="25"/>
      <c r="U174" s="37"/>
      <c r="V174" s="40"/>
      <c r="W174" s="37"/>
      <c r="X174" s="37"/>
      <c r="Y174" s="25"/>
      <c r="Z174" s="25"/>
      <c r="AA174" s="25"/>
      <c r="AB174" s="25"/>
      <c r="AC174" s="25"/>
      <c r="AD174" s="25"/>
      <c r="AE174" s="25"/>
      <c r="AF174" s="25"/>
      <c r="AG174" s="25"/>
      <c r="AH174" s="59"/>
      <c r="AI174" s="37"/>
      <c r="AJ174" s="37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5"/>
      <c r="P175" s="25"/>
      <c r="Q175" s="25"/>
      <c r="R175" s="25"/>
      <c r="S175" s="25"/>
      <c r="T175" s="25"/>
      <c r="U175" s="37"/>
      <c r="V175" s="40"/>
      <c r="W175" s="37"/>
      <c r="X175" s="37"/>
      <c r="Y175" s="25"/>
      <c r="Z175" s="25"/>
      <c r="AA175" s="25"/>
      <c r="AB175" s="25"/>
      <c r="AC175" s="25"/>
      <c r="AD175" s="25"/>
      <c r="AE175" s="25"/>
      <c r="AF175" s="25"/>
      <c r="AG175" s="25"/>
      <c r="AH175" s="59"/>
      <c r="AI175" s="37"/>
      <c r="AJ175" s="37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5"/>
      <c r="P176" s="25"/>
      <c r="Q176" s="25"/>
      <c r="R176" s="25"/>
      <c r="S176" s="25"/>
      <c r="T176" s="25"/>
      <c r="U176" s="37"/>
      <c r="V176" s="40"/>
      <c r="W176" s="37"/>
      <c r="X176" s="37"/>
      <c r="Y176" s="25"/>
      <c r="Z176" s="25"/>
      <c r="AA176" s="25"/>
      <c r="AB176" s="25"/>
      <c r="AC176" s="25"/>
      <c r="AD176" s="25"/>
      <c r="AE176" s="25"/>
      <c r="AF176" s="25"/>
      <c r="AG176" s="25"/>
      <c r="AH176" s="59"/>
      <c r="AI176" s="37"/>
      <c r="AJ176" s="37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5"/>
      <c r="P177" s="25"/>
      <c r="Q177" s="25"/>
      <c r="R177" s="25"/>
      <c r="S177" s="25"/>
      <c r="T177" s="25"/>
      <c r="U177" s="37"/>
      <c r="V177" s="40"/>
      <c r="W177" s="37"/>
      <c r="X177" s="37"/>
      <c r="Y177" s="25"/>
      <c r="Z177" s="25"/>
      <c r="AA177" s="25"/>
      <c r="AB177" s="25"/>
      <c r="AC177" s="25"/>
      <c r="AD177" s="25"/>
      <c r="AE177" s="25"/>
      <c r="AF177" s="25"/>
      <c r="AG177" s="25"/>
      <c r="AH177" s="59"/>
      <c r="AI177" s="37"/>
      <c r="AJ177" s="37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5"/>
      <c r="P178" s="25"/>
      <c r="Q178" s="25"/>
      <c r="R178" s="25"/>
      <c r="S178" s="25"/>
      <c r="T178" s="25"/>
      <c r="U178" s="37"/>
      <c r="V178" s="40"/>
      <c r="W178" s="37"/>
      <c r="X178" s="37"/>
      <c r="Y178" s="25"/>
      <c r="Z178" s="25"/>
      <c r="AA178" s="25"/>
      <c r="AB178" s="25"/>
      <c r="AC178" s="25"/>
      <c r="AD178" s="25"/>
      <c r="AE178" s="25"/>
      <c r="AF178" s="25"/>
      <c r="AG178" s="25"/>
      <c r="AH178" s="59"/>
      <c r="AI178" s="37"/>
      <c r="AJ178" s="37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5"/>
      <c r="P179" s="25"/>
      <c r="Q179" s="25"/>
      <c r="R179" s="25"/>
      <c r="S179" s="25"/>
      <c r="T179" s="25"/>
      <c r="U179" s="37"/>
      <c r="V179" s="40"/>
      <c r="W179" s="37"/>
      <c r="X179" s="37"/>
      <c r="Y179" s="25"/>
      <c r="Z179" s="25"/>
      <c r="AA179" s="25"/>
      <c r="AB179" s="25"/>
      <c r="AC179" s="25"/>
      <c r="AD179" s="25"/>
      <c r="AE179" s="25"/>
      <c r="AF179" s="25"/>
      <c r="AG179" s="25"/>
      <c r="AH179" s="59"/>
      <c r="AI179" s="37"/>
      <c r="AJ179" s="37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5"/>
      <c r="P180" s="25"/>
      <c r="Q180" s="25"/>
      <c r="R180" s="25"/>
      <c r="S180" s="25"/>
      <c r="T180" s="25"/>
      <c r="U180" s="37"/>
      <c r="V180" s="40"/>
      <c r="W180" s="37"/>
      <c r="X180" s="37"/>
      <c r="Y180" s="25"/>
      <c r="Z180" s="25"/>
      <c r="AA180" s="25"/>
      <c r="AB180" s="25"/>
      <c r="AC180" s="25"/>
      <c r="AD180" s="25"/>
      <c r="AE180" s="25"/>
      <c r="AF180" s="25"/>
      <c r="AG180" s="25"/>
      <c r="AH180" s="59"/>
      <c r="AI180" s="37"/>
      <c r="AJ180" s="37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5"/>
      <c r="P181" s="25"/>
      <c r="Q181" s="25"/>
      <c r="R181" s="25"/>
      <c r="S181" s="25"/>
      <c r="T181" s="25"/>
      <c r="U181" s="37"/>
      <c r="V181" s="40"/>
      <c r="W181" s="37"/>
      <c r="X181" s="37"/>
      <c r="Y181" s="25"/>
      <c r="Z181" s="25"/>
      <c r="AA181" s="25"/>
      <c r="AB181" s="25"/>
      <c r="AC181" s="25"/>
      <c r="AD181" s="25"/>
      <c r="AE181" s="25"/>
      <c r="AF181" s="25"/>
      <c r="AG181" s="25"/>
      <c r="AH181" s="59"/>
      <c r="AI181" s="37"/>
      <c r="AJ181" s="37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5"/>
      <c r="P182" s="25"/>
      <c r="Q182" s="25"/>
      <c r="R182" s="25"/>
      <c r="S182" s="25"/>
      <c r="T182" s="25"/>
      <c r="U182" s="37"/>
      <c r="V182" s="40"/>
      <c r="W182" s="37"/>
      <c r="X182" s="37"/>
      <c r="Y182" s="25"/>
      <c r="Z182" s="25"/>
      <c r="AA182" s="25"/>
      <c r="AB182" s="25"/>
      <c r="AC182" s="25"/>
      <c r="AD182" s="25"/>
      <c r="AE182" s="25"/>
      <c r="AF182" s="25"/>
      <c r="AG182" s="25"/>
      <c r="AH182" s="59"/>
      <c r="AI182" s="37"/>
      <c r="AJ182" s="37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5"/>
      <c r="P183" s="25"/>
      <c r="Q183" s="25"/>
      <c r="R183" s="25"/>
      <c r="S183" s="25"/>
      <c r="T183" s="25"/>
      <c r="U183" s="37"/>
      <c r="V183" s="40"/>
      <c r="W183" s="37"/>
      <c r="X183" s="37"/>
      <c r="Y183" s="25"/>
      <c r="Z183" s="25"/>
      <c r="AA183" s="25"/>
      <c r="AB183" s="25"/>
      <c r="AC183" s="25"/>
      <c r="AD183" s="25"/>
      <c r="AE183" s="25"/>
      <c r="AF183" s="25"/>
      <c r="AG183" s="25"/>
      <c r="AH183" s="59"/>
      <c r="AI183" s="37"/>
      <c r="AJ183" s="37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5"/>
      <c r="P184" s="25"/>
      <c r="Q184" s="25"/>
      <c r="R184" s="25"/>
      <c r="S184" s="25"/>
      <c r="T184" s="25"/>
      <c r="U184" s="37"/>
      <c r="V184" s="40"/>
      <c r="W184" s="37"/>
      <c r="X184" s="37"/>
      <c r="Y184" s="25"/>
      <c r="Z184" s="25"/>
      <c r="AA184" s="25"/>
      <c r="AB184" s="25"/>
      <c r="AC184" s="25"/>
      <c r="AD184" s="25"/>
      <c r="AE184" s="25"/>
      <c r="AF184" s="25"/>
      <c r="AG184" s="25"/>
      <c r="AH184" s="59"/>
      <c r="AI184" s="37"/>
      <c r="AJ184" s="37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5"/>
      <c r="P185" s="25"/>
      <c r="Q185" s="25"/>
      <c r="R185" s="25"/>
      <c r="S185" s="25"/>
      <c r="T185" s="25"/>
      <c r="U185" s="37"/>
      <c r="V185" s="40"/>
      <c r="W185" s="37"/>
      <c r="X185" s="37"/>
      <c r="Y185" s="25"/>
      <c r="Z185" s="25"/>
      <c r="AA185" s="25"/>
      <c r="AB185" s="25"/>
      <c r="AC185" s="25"/>
      <c r="AD185" s="25"/>
      <c r="AE185" s="25"/>
      <c r="AF185" s="25"/>
      <c r="AG185" s="25"/>
      <c r="AH185" s="59"/>
      <c r="AI185" s="37"/>
      <c r="AJ185" s="37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5"/>
      <c r="P186" s="25"/>
      <c r="Q186" s="25"/>
      <c r="R186" s="25"/>
      <c r="S186" s="25"/>
      <c r="T186" s="25"/>
      <c r="U186" s="37"/>
      <c r="V186" s="40"/>
      <c r="W186" s="37"/>
      <c r="X186" s="37"/>
      <c r="Y186" s="25"/>
      <c r="Z186" s="25"/>
      <c r="AA186" s="25"/>
      <c r="AB186" s="25"/>
      <c r="AC186" s="25"/>
      <c r="AD186" s="25"/>
      <c r="AE186" s="25"/>
      <c r="AF186" s="25"/>
      <c r="AG186" s="25"/>
      <c r="AH186" s="59"/>
      <c r="AI186" s="37"/>
      <c r="AJ186" s="37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5"/>
      <c r="P187" s="25"/>
      <c r="Q187" s="25"/>
      <c r="R187" s="25"/>
      <c r="S187" s="25"/>
      <c r="T187" s="25"/>
      <c r="U187" s="37"/>
      <c r="V187" s="40"/>
      <c r="W187" s="37"/>
      <c r="X187" s="37"/>
      <c r="Y187" s="25"/>
      <c r="Z187" s="25"/>
      <c r="AA187" s="25"/>
      <c r="AB187" s="25"/>
      <c r="AC187" s="25"/>
      <c r="AD187" s="25"/>
      <c r="AE187" s="25"/>
      <c r="AF187" s="25"/>
      <c r="AG187" s="25"/>
      <c r="AH187" s="59"/>
      <c r="AI187" s="37"/>
      <c r="AJ187" s="37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5"/>
      <c r="P188" s="25"/>
      <c r="Q188" s="25"/>
      <c r="R188" s="25"/>
      <c r="S188" s="25"/>
      <c r="T188" s="25"/>
      <c r="U188" s="37"/>
      <c r="V188" s="40"/>
      <c r="W188" s="37"/>
      <c r="X188" s="37"/>
      <c r="Y188" s="25"/>
      <c r="Z188" s="25"/>
      <c r="AA188" s="25"/>
      <c r="AB188" s="25"/>
      <c r="AC188" s="25"/>
      <c r="AD188" s="25"/>
      <c r="AE188" s="25"/>
      <c r="AF188" s="25"/>
      <c r="AG188" s="25"/>
      <c r="AH188" s="59"/>
      <c r="AI188" s="37"/>
      <c r="AJ188" s="37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5"/>
      <c r="P189" s="25"/>
      <c r="Q189" s="25"/>
      <c r="R189" s="25"/>
      <c r="S189" s="25"/>
      <c r="T189" s="25"/>
      <c r="U189" s="37"/>
      <c r="V189" s="40"/>
      <c r="W189" s="37"/>
      <c r="X189" s="37"/>
      <c r="Y189" s="25"/>
      <c r="Z189" s="25"/>
      <c r="AA189" s="25"/>
      <c r="AB189" s="25"/>
      <c r="AC189" s="25"/>
      <c r="AD189" s="25"/>
      <c r="AE189" s="25"/>
      <c r="AF189" s="25"/>
      <c r="AG189" s="25"/>
      <c r="AH189" s="59"/>
      <c r="AI189" s="37"/>
      <c r="AJ189" s="37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5"/>
      <c r="P190" s="25"/>
      <c r="Q190" s="25"/>
      <c r="R190" s="25"/>
      <c r="S190" s="25"/>
      <c r="T190" s="25"/>
      <c r="U190" s="37"/>
      <c r="V190" s="40"/>
      <c r="W190" s="37"/>
      <c r="X190" s="37"/>
      <c r="Y190" s="25"/>
      <c r="Z190" s="25"/>
      <c r="AA190" s="25"/>
      <c r="AB190" s="25"/>
      <c r="AC190" s="25"/>
      <c r="AD190" s="25"/>
      <c r="AE190" s="25"/>
      <c r="AF190" s="25"/>
      <c r="AG190" s="25"/>
      <c r="AH190" s="59"/>
      <c r="AI190" s="37"/>
      <c r="AJ190" s="37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5"/>
      <c r="P191" s="25"/>
      <c r="Q191" s="25"/>
      <c r="R191" s="25"/>
      <c r="S191" s="25"/>
      <c r="T191" s="25"/>
      <c r="U191" s="37"/>
      <c r="V191" s="40"/>
      <c r="W191" s="37"/>
      <c r="X191" s="37"/>
      <c r="Y191" s="25"/>
      <c r="Z191" s="25"/>
      <c r="AA191" s="25"/>
      <c r="AB191" s="25"/>
      <c r="AC191" s="25"/>
      <c r="AD191" s="25"/>
      <c r="AE191" s="25"/>
      <c r="AF191" s="25"/>
      <c r="AG191" s="25"/>
      <c r="AH191" s="59"/>
      <c r="AI191" s="37"/>
      <c r="AJ191" s="37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5"/>
      <c r="P192" s="25"/>
      <c r="Q192" s="25"/>
      <c r="R192" s="25"/>
      <c r="S192" s="25"/>
      <c r="T192" s="25"/>
      <c r="U192" s="37"/>
      <c r="V192" s="40"/>
      <c r="W192" s="37"/>
      <c r="X192" s="37"/>
      <c r="Y192" s="25"/>
      <c r="Z192" s="25"/>
      <c r="AA192" s="25"/>
      <c r="AB192" s="25"/>
      <c r="AC192" s="25"/>
      <c r="AD192" s="25"/>
      <c r="AE192" s="25"/>
      <c r="AF192" s="25"/>
      <c r="AG192" s="25"/>
      <c r="AH192" s="59"/>
      <c r="AI192" s="37"/>
      <c r="AJ192" s="37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5"/>
      <c r="P193" s="25"/>
      <c r="Q193" s="25"/>
      <c r="R193" s="25"/>
      <c r="S193" s="25"/>
      <c r="T193" s="25"/>
      <c r="U193" s="37"/>
      <c r="V193" s="40"/>
      <c r="W193" s="37"/>
      <c r="X193" s="37"/>
      <c r="Y193" s="25"/>
      <c r="Z193" s="25"/>
      <c r="AA193" s="25"/>
      <c r="AB193" s="25"/>
      <c r="AC193" s="25"/>
      <c r="AD193" s="25"/>
      <c r="AE193" s="25"/>
      <c r="AF193" s="25"/>
      <c r="AG193" s="25"/>
      <c r="AH193" s="59"/>
      <c r="AI193" s="37"/>
      <c r="AJ193" s="37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5"/>
      <c r="P194" s="25"/>
      <c r="Q194" s="25"/>
      <c r="R194" s="25"/>
      <c r="S194" s="25"/>
      <c r="T194" s="25"/>
      <c r="U194" s="37"/>
      <c r="V194" s="40"/>
      <c r="W194" s="37"/>
      <c r="X194" s="37"/>
      <c r="Y194" s="25"/>
      <c r="Z194" s="25"/>
      <c r="AA194" s="25"/>
      <c r="AB194" s="25"/>
      <c r="AC194" s="25"/>
      <c r="AD194" s="25"/>
      <c r="AE194" s="25"/>
      <c r="AF194" s="25"/>
      <c r="AG194" s="25"/>
      <c r="AH194" s="59"/>
      <c r="AI194" s="37"/>
      <c r="AJ194" s="37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5"/>
      <c r="P195" s="25"/>
      <c r="Q195" s="25"/>
      <c r="R195" s="25"/>
      <c r="S195" s="25"/>
      <c r="T195" s="25"/>
      <c r="U195" s="37"/>
      <c r="V195" s="40"/>
      <c r="W195" s="37"/>
      <c r="X195" s="37"/>
      <c r="Y195" s="25"/>
      <c r="Z195" s="25"/>
      <c r="AA195" s="25"/>
      <c r="AB195" s="25"/>
      <c r="AC195" s="25"/>
      <c r="AD195" s="25"/>
      <c r="AE195" s="25"/>
      <c r="AF195" s="25"/>
      <c r="AG195" s="25"/>
      <c r="AH195" s="59"/>
      <c r="AI195" s="37"/>
      <c r="AJ195" s="37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5"/>
      <c r="P196" s="25"/>
      <c r="Q196" s="25"/>
      <c r="R196" s="25"/>
      <c r="S196" s="25"/>
      <c r="T196" s="25"/>
      <c r="U196" s="37"/>
      <c r="V196" s="40"/>
      <c r="W196" s="37"/>
      <c r="X196" s="37"/>
      <c r="Y196" s="25"/>
      <c r="Z196" s="25"/>
      <c r="AA196" s="25"/>
      <c r="AB196" s="25"/>
      <c r="AC196" s="25"/>
      <c r="AD196" s="25"/>
      <c r="AE196" s="25"/>
      <c r="AF196" s="25"/>
      <c r="AG196" s="25"/>
      <c r="AH196" s="59"/>
      <c r="AI196" s="37"/>
      <c r="AJ196" s="37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5"/>
      <c r="P197" s="25"/>
      <c r="Q197" s="25"/>
      <c r="R197" s="25"/>
      <c r="S197" s="25"/>
      <c r="T197" s="25"/>
      <c r="U197" s="37"/>
      <c r="V197" s="40"/>
      <c r="W197" s="37"/>
      <c r="X197" s="37"/>
      <c r="Y197" s="25"/>
      <c r="Z197" s="25"/>
      <c r="AA197" s="25"/>
      <c r="AB197" s="25"/>
      <c r="AC197" s="25"/>
      <c r="AD197" s="25"/>
      <c r="AE197" s="25"/>
      <c r="AF197" s="25"/>
      <c r="AG197" s="25"/>
      <c r="AH197" s="59"/>
      <c r="AI197" s="37"/>
      <c r="AJ197" s="37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5"/>
      <c r="P198" s="25"/>
      <c r="Q198" s="25"/>
      <c r="R198" s="25"/>
      <c r="S198" s="25"/>
      <c r="T198" s="25"/>
      <c r="U198" s="37"/>
      <c r="V198" s="40"/>
      <c r="W198" s="37"/>
      <c r="X198" s="37"/>
      <c r="Y198" s="25"/>
      <c r="Z198" s="25"/>
      <c r="AA198" s="25"/>
      <c r="AB198" s="25"/>
      <c r="AC198" s="25"/>
      <c r="AD198" s="25"/>
      <c r="AE198" s="25"/>
      <c r="AF198" s="25"/>
      <c r="AG198" s="25"/>
      <c r="AH198" s="59"/>
      <c r="AI198" s="37"/>
      <c r="AJ198" s="37"/>
      <c r="AK198" s="25"/>
      <c r="AL198" s="25"/>
      <c r="AM198" s="25"/>
      <c r="AN198" s="25"/>
      <c r="AO198" s="25"/>
      <c r="AP198" s="25"/>
      <c r="AQ198" s="25"/>
      <c r="AR198" s="3"/>
    </row>
    <row r="199" spans="1:44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5"/>
      <c r="P199" s="25"/>
      <c r="Q199" s="25"/>
      <c r="R199" s="25"/>
      <c r="S199" s="25"/>
      <c r="T199" s="25"/>
      <c r="U199" s="37"/>
      <c r="V199" s="40"/>
      <c r="W199" s="37"/>
      <c r="X199" s="37"/>
      <c r="Y199" s="25"/>
      <c r="Z199" s="25"/>
      <c r="AA199" s="25"/>
      <c r="AB199" s="25"/>
      <c r="AC199" s="25"/>
      <c r="AD199" s="25"/>
      <c r="AE199" s="25"/>
      <c r="AF199" s="25"/>
      <c r="AG199" s="25"/>
      <c r="AH199" s="59"/>
      <c r="AI199" s="37"/>
      <c r="AJ199" s="37"/>
      <c r="AK199" s="25"/>
      <c r="AL199" s="25"/>
      <c r="AM199" s="25"/>
      <c r="AN199" s="25"/>
      <c r="AO199" s="25"/>
      <c r="AP199" s="25"/>
      <c r="AQ199" s="25"/>
      <c r="AR199" s="3"/>
    </row>
    <row r="200" spans="1:44" s="10" customFormat="1" ht="15" customHeight="1" x14ac:dyDescent="0.25">
      <c r="A200" s="2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5"/>
      <c r="P200" s="25"/>
      <c r="Q200" s="25"/>
      <c r="R200" s="25"/>
      <c r="S200" s="25"/>
      <c r="T200" s="25"/>
      <c r="U200" s="37"/>
      <c r="V200" s="40"/>
      <c r="W200" s="37"/>
      <c r="X200" s="37"/>
      <c r="Y200" s="25"/>
      <c r="Z200" s="25"/>
      <c r="AA200" s="25"/>
      <c r="AB200" s="25"/>
      <c r="AC200" s="25"/>
      <c r="AD200" s="25"/>
      <c r="AE200" s="25"/>
      <c r="AF200" s="25"/>
      <c r="AG200" s="25"/>
      <c r="AH200" s="59"/>
      <c r="AI200" s="37"/>
      <c r="AJ200" s="37"/>
      <c r="AK200" s="25"/>
      <c r="AL200" s="25"/>
      <c r="AM200" s="25"/>
      <c r="AN200" s="25"/>
      <c r="AO200" s="25"/>
      <c r="AP200" s="25"/>
      <c r="AQ200" s="25"/>
      <c r="AR200" s="3"/>
    </row>
    <row r="201" spans="1:44" ht="15" customHeight="1" x14ac:dyDescent="0.25">
      <c r="AG201" s="25"/>
      <c r="AH201" s="59"/>
      <c r="AI201" s="37"/>
      <c r="AJ201" s="37"/>
    </row>
    <row r="202" spans="1:44" ht="15" customHeight="1" x14ac:dyDescent="0.25">
      <c r="AG202" s="25"/>
      <c r="AH202" s="59"/>
      <c r="AI202" s="37"/>
      <c r="AJ202" s="37"/>
    </row>
    <row r="203" spans="1:44" ht="15" customHeight="1" x14ac:dyDescent="0.25">
      <c r="AG203" s="25"/>
      <c r="AH203" s="59"/>
      <c r="AI203" s="37"/>
      <c r="AJ203" s="37"/>
    </row>
    <row r="204" spans="1:44" ht="15" customHeight="1" x14ac:dyDescent="0.25">
      <c r="AG204" s="25"/>
      <c r="AH204" s="59"/>
      <c r="AI204" s="37"/>
      <c r="AJ204" s="37"/>
    </row>
    <row r="205" spans="1:44" ht="15" customHeight="1" x14ac:dyDescent="0.25">
      <c r="AG205" s="25"/>
      <c r="AH205" s="59"/>
      <c r="AI205" s="37"/>
      <c r="AJ205" s="37"/>
    </row>
    <row r="206" spans="1:44" ht="15" customHeight="1" x14ac:dyDescent="0.25">
      <c r="AG206" s="25"/>
      <c r="AH206" s="59"/>
      <c r="AI206" s="37"/>
      <c r="AJ206" s="37"/>
    </row>
    <row r="207" spans="1:44" ht="15" customHeight="1" x14ac:dyDescent="0.25">
      <c r="AG207" s="25"/>
      <c r="AH207" s="59"/>
      <c r="AI207" s="37"/>
      <c r="AJ207" s="37"/>
    </row>
  </sheetData>
  <sortState ref="M63:O64">
    <sortCondition descending="1" ref="M6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7" t="s">
        <v>89</v>
      </c>
      <c r="C1" s="6"/>
      <c r="D1" s="7"/>
      <c r="E1" s="135" t="s">
        <v>90</v>
      </c>
      <c r="F1" s="260"/>
      <c r="G1" s="74"/>
      <c r="H1" s="74"/>
      <c r="I1" s="8"/>
      <c r="J1" s="6"/>
      <c r="K1" s="261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60"/>
      <c r="AB1" s="260"/>
      <c r="AC1" s="74"/>
      <c r="AD1" s="74"/>
      <c r="AE1" s="8"/>
      <c r="AF1" s="6"/>
      <c r="AG1" s="261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262" t="s">
        <v>237</v>
      </c>
      <c r="C2" s="70"/>
      <c r="D2" s="263"/>
      <c r="E2" s="14" t="s">
        <v>11</v>
      </c>
      <c r="F2" s="15"/>
      <c r="G2" s="15"/>
      <c r="H2" s="15"/>
      <c r="I2" s="21"/>
      <c r="J2" s="16"/>
      <c r="K2" s="264"/>
      <c r="L2" s="23" t="s">
        <v>238</v>
      </c>
      <c r="M2" s="15"/>
      <c r="N2" s="15"/>
      <c r="O2" s="22"/>
      <c r="P2" s="20"/>
      <c r="Q2" s="23" t="s">
        <v>239</v>
      </c>
      <c r="R2" s="15"/>
      <c r="S2" s="15"/>
      <c r="T2" s="15"/>
      <c r="U2" s="21"/>
      <c r="V2" s="22"/>
      <c r="W2" s="20"/>
      <c r="X2" s="265" t="s">
        <v>240</v>
      </c>
      <c r="Y2" s="266"/>
      <c r="Z2" s="267"/>
      <c r="AA2" s="14" t="s">
        <v>11</v>
      </c>
      <c r="AB2" s="15"/>
      <c r="AC2" s="15"/>
      <c r="AD2" s="15"/>
      <c r="AE2" s="21"/>
      <c r="AF2" s="16"/>
      <c r="AG2" s="264"/>
      <c r="AH2" s="23" t="s">
        <v>241</v>
      </c>
      <c r="AI2" s="15"/>
      <c r="AJ2" s="15"/>
      <c r="AK2" s="22"/>
      <c r="AL2" s="20"/>
      <c r="AM2" s="23" t="s">
        <v>239</v>
      </c>
      <c r="AN2" s="15"/>
      <c r="AO2" s="15"/>
      <c r="AP2" s="15"/>
      <c r="AQ2" s="21"/>
      <c r="AR2" s="22"/>
      <c r="AS2" s="132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20</v>
      </c>
      <c r="K3" s="132"/>
      <c r="L3" s="19" t="s">
        <v>5</v>
      </c>
      <c r="M3" s="19" t="s">
        <v>6</v>
      </c>
      <c r="N3" s="19" t="s">
        <v>32</v>
      </c>
      <c r="O3" s="19" t="s">
        <v>15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15</v>
      </c>
      <c r="V3" s="19" t="s">
        <v>20</v>
      </c>
      <c r="W3" s="13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15</v>
      </c>
      <c r="AF3" s="19" t="s">
        <v>20</v>
      </c>
      <c r="AG3" s="132"/>
      <c r="AH3" s="19" t="s">
        <v>5</v>
      </c>
      <c r="AI3" s="19" t="s">
        <v>6</v>
      </c>
      <c r="AJ3" s="19" t="s">
        <v>32</v>
      </c>
      <c r="AK3" s="19" t="s">
        <v>15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15</v>
      </c>
      <c r="AR3" s="19" t="s">
        <v>20</v>
      </c>
      <c r="AS3" s="132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0"/>
      <c r="D4" s="27"/>
      <c r="E4" s="26"/>
      <c r="F4" s="26"/>
      <c r="G4" s="26"/>
      <c r="H4" s="28"/>
      <c r="I4" s="26"/>
      <c r="J4" s="29"/>
      <c r="K4" s="31"/>
      <c r="L4" s="92"/>
      <c r="M4" s="19"/>
      <c r="N4" s="19"/>
      <c r="O4" s="19"/>
      <c r="P4" s="25"/>
      <c r="Q4" s="26"/>
      <c r="R4" s="26"/>
      <c r="S4" s="28"/>
      <c r="T4" s="26"/>
      <c r="U4" s="26"/>
      <c r="V4" s="268"/>
      <c r="W4" s="31"/>
      <c r="X4" s="26">
        <v>1966</v>
      </c>
      <c r="Y4" s="30" t="s">
        <v>92</v>
      </c>
      <c r="Z4" s="27" t="s">
        <v>93</v>
      </c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69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30"/>
      <c r="D5" s="27"/>
      <c r="E5" s="26"/>
      <c r="F5" s="26"/>
      <c r="G5" s="26"/>
      <c r="H5" s="28"/>
      <c r="I5" s="26"/>
      <c r="J5" s="29"/>
      <c r="K5" s="31"/>
      <c r="L5" s="92"/>
      <c r="M5" s="19"/>
      <c r="N5" s="19"/>
      <c r="O5" s="19"/>
      <c r="P5" s="25"/>
      <c r="Q5" s="26"/>
      <c r="R5" s="26"/>
      <c r="S5" s="28"/>
      <c r="T5" s="26"/>
      <c r="U5" s="26"/>
      <c r="V5" s="268"/>
      <c r="W5" s="31"/>
      <c r="X5" s="26">
        <v>1967</v>
      </c>
      <c r="Y5" s="30" t="s">
        <v>95</v>
      </c>
      <c r="Z5" s="27" t="s">
        <v>93</v>
      </c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69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/>
      <c r="C6" s="30"/>
      <c r="D6" s="27"/>
      <c r="E6" s="26"/>
      <c r="F6" s="26"/>
      <c r="G6" s="26"/>
      <c r="H6" s="28"/>
      <c r="I6" s="26"/>
      <c r="J6" s="29"/>
      <c r="K6" s="31"/>
      <c r="L6" s="92"/>
      <c r="M6" s="19"/>
      <c r="N6" s="19"/>
      <c r="O6" s="19"/>
      <c r="P6" s="25"/>
      <c r="Q6" s="26"/>
      <c r="R6" s="26"/>
      <c r="S6" s="28"/>
      <c r="T6" s="26"/>
      <c r="U6" s="26"/>
      <c r="V6" s="268"/>
      <c r="W6" s="31"/>
      <c r="X6" s="26">
        <v>1968</v>
      </c>
      <c r="Y6" s="30" t="s">
        <v>96</v>
      </c>
      <c r="Z6" s="27" t="s">
        <v>93</v>
      </c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69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/>
      <c r="C7" s="30"/>
      <c r="D7" s="27"/>
      <c r="E7" s="26"/>
      <c r="F7" s="26"/>
      <c r="G7" s="26"/>
      <c r="H7" s="28"/>
      <c r="I7" s="26"/>
      <c r="J7" s="29"/>
      <c r="K7" s="31"/>
      <c r="L7" s="92"/>
      <c r="M7" s="19"/>
      <c r="N7" s="19"/>
      <c r="O7" s="19"/>
      <c r="P7" s="25"/>
      <c r="Q7" s="26"/>
      <c r="R7" s="26"/>
      <c r="S7" s="28"/>
      <c r="T7" s="26"/>
      <c r="U7" s="26"/>
      <c r="V7" s="268"/>
      <c r="W7" s="31"/>
      <c r="X7" s="26">
        <v>1969</v>
      </c>
      <c r="Y7" s="30" t="s">
        <v>96</v>
      </c>
      <c r="Z7" s="27" t="s">
        <v>93</v>
      </c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69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/>
      <c r="C8" s="30"/>
      <c r="D8" s="27"/>
      <c r="E8" s="26"/>
      <c r="F8" s="26"/>
      <c r="G8" s="26"/>
      <c r="H8" s="28"/>
      <c r="I8" s="26"/>
      <c r="J8" s="29"/>
      <c r="K8" s="31"/>
      <c r="L8" s="92"/>
      <c r="M8" s="19"/>
      <c r="N8" s="19"/>
      <c r="O8" s="19"/>
      <c r="P8" s="25"/>
      <c r="Q8" s="26"/>
      <c r="R8" s="26"/>
      <c r="S8" s="28"/>
      <c r="T8" s="26"/>
      <c r="U8" s="26"/>
      <c r="V8" s="268"/>
      <c r="W8" s="31"/>
      <c r="X8" s="26">
        <v>1970</v>
      </c>
      <c r="Y8" s="30" t="s">
        <v>63</v>
      </c>
      <c r="Z8" s="27" t="s">
        <v>93</v>
      </c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69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6"/>
      <c r="C9" s="30"/>
      <c r="D9" s="27"/>
      <c r="E9" s="26"/>
      <c r="F9" s="26"/>
      <c r="G9" s="26"/>
      <c r="H9" s="28"/>
      <c r="I9" s="26"/>
      <c r="J9" s="29"/>
      <c r="K9" s="31"/>
      <c r="L9" s="92"/>
      <c r="M9" s="19"/>
      <c r="N9" s="19"/>
      <c r="O9" s="19"/>
      <c r="P9" s="25"/>
      <c r="Q9" s="26"/>
      <c r="R9" s="26"/>
      <c r="S9" s="28"/>
      <c r="T9" s="26"/>
      <c r="U9" s="26"/>
      <c r="V9" s="268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269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6"/>
      <c r="C10" s="30"/>
      <c r="D10" s="27"/>
      <c r="E10" s="26"/>
      <c r="F10" s="26"/>
      <c r="G10" s="26"/>
      <c r="H10" s="28"/>
      <c r="I10" s="26"/>
      <c r="J10" s="29"/>
      <c r="K10" s="31"/>
      <c r="L10" s="92"/>
      <c r="M10" s="19"/>
      <c r="N10" s="19"/>
      <c r="O10" s="19"/>
      <c r="P10" s="25"/>
      <c r="Q10" s="26"/>
      <c r="R10" s="26"/>
      <c r="S10" s="28"/>
      <c r="T10" s="26"/>
      <c r="U10" s="26"/>
      <c r="V10" s="268"/>
      <c r="W10" s="31"/>
      <c r="X10" s="26">
        <v>1972</v>
      </c>
      <c r="Y10" s="30" t="s">
        <v>98</v>
      </c>
      <c r="Z10" s="27" t="s">
        <v>93</v>
      </c>
      <c r="AA10" s="26"/>
      <c r="AB10" s="26"/>
      <c r="AC10" s="26"/>
      <c r="AD10" s="28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269"/>
      <c r="AS10" s="1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6"/>
      <c r="C11" s="30"/>
      <c r="D11" s="27"/>
      <c r="E11" s="26"/>
      <c r="F11" s="26"/>
      <c r="G11" s="26"/>
      <c r="H11" s="28"/>
      <c r="I11" s="26"/>
      <c r="J11" s="29"/>
      <c r="K11" s="31"/>
      <c r="L11" s="92"/>
      <c r="M11" s="19"/>
      <c r="N11" s="19"/>
      <c r="O11" s="19"/>
      <c r="P11" s="25"/>
      <c r="Q11" s="26"/>
      <c r="R11" s="26"/>
      <c r="S11" s="28"/>
      <c r="T11" s="26"/>
      <c r="U11" s="26"/>
      <c r="V11" s="268"/>
      <c r="W11" s="31"/>
      <c r="X11" s="26"/>
      <c r="Y11" s="30"/>
      <c r="Z11" s="27"/>
      <c r="AA11" s="26"/>
      <c r="AB11" s="26"/>
      <c r="AC11" s="26"/>
      <c r="AD11" s="28"/>
      <c r="AE11" s="26"/>
      <c r="AF11" s="29"/>
      <c r="AG11" s="31"/>
      <c r="AH11" s="19"/>
      <c r="AI11" s="19"/>
      <c r="AJ11" s="19"/>
      <c r="AK11" s="19"/>
      <c r="AL11" s="25"/>
      <c r="AM11" s="26"/>
      <c r="AN11" s="26"/>
      <c r="AO11" s="26"/>
      <c r="AP11" s="26"/>
      <c r="AQ11" s="26"/>
      <c r="AR11" s="269"/>
      <c r="AS11" s="1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6"/>
      <c r="C12" s="30"/>
      <c r="D12" s="27"/>
      <c r="E12" s="26"/>
      <c r="F12" s="26"/>
      <c r="G12" s="26"/>
      <c r="H12" s="28"/>
      <c r="I12" s="26"/>
      <c r="J12" s="29"/>
      <c r="K12" s="31"/>
      <c r="L12" s="92"/>
      <c r="M12" s="19"/>
      <c r="N12" s="19"/>
      <c r="O12" s="19"/>
      <c r="P12" s="25"/>
      <c r="Q12" s="26"/>
      <c r="R12" s="26"/>
      <c r="S12" s="28"/>
      <c r="T12" s="26"/>
      <c r="U12" s="26"/>
      <c r="V12" s="268"/>
      <c r="W12" s="31"/>
      <c r="X12" s="26">
        <v>1987</v>
      </c>
      <c r="Y12" s="26" t="s">
        <v>63</v>
      </c>
      <c r="Z12" s="146" t="s">
        <v>106</v>
      </c>
      <c r="AA12" s="26">
        <v>4</v>
      </c>
      <c r="AB12" s="26">
        <v>0</v>
      </c>
      <c r="AC12" s="26">
        <v>8</v>
      </c>
      <c r="AD12" s="26">
        <v>3</v>
      </c>
      <c r="AE12" s="26"/>
      <c r="AF12" s="29"/>
      <c r="AG12" s="31"/>
      <c r="AH12" s="19"/>
      <c r="AI12" s="19"/>
      <c r="AJ12" s="19"/>
      <c r="AK12" s="19"/>
      <c r="AL12" s="25"/>
      <c r="AM12" s="26"/>
      <c r="AN12" s="26"/>
      <c r="AO12" s="26"/>
      <c r="AP12" s="26"/>
      <c r="AQ12" s="26"/>
      <c r="AR12" s="269"/>
      <c r="AS12" s="1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77" t="s">
        <v>242</v>
      </c>
      <c r="C13" s="81"/>
      <c r="D13" s="80"/>
      <c r="E13" s="79">
        <f>SUM(E4:E12)</f>
        <v>0</v>
      </c>
      <c r="F13" s="79">
        <f>SUM(F4:F12)</f>
        <v>0</v>
      </c>
      <c r="G13" s="79">
        <f>SUM(G4:G12)</f>
        <v>0</v>
      </c>
      <c r="H13" s="79">
        <f>SUM(H4:H12)</f>
        <v>0</v>
      </c>
      <c r="I13" s="79">
        <f>SUM(I4:I12)</f>
        <v>0</v>
      </c>
      <c r="J13" s="270">
        <v>0</v>
      </c>
      <c r="K13" s="264">
        <f>SUM(K4:K12)</f>
        <v>0</v>
      </c>
      <c r="L13" s="23"/>
      <c r="M13" s="21"/>
      <c r="N13" s="112"/>
      <c r="O13" s="113"/>
      <c r="P13" s="25"/>
      <c r="Q13" s="79">
        <f>SUM(Q4:Q12)</f>
        <v>0</v>
      </c>
      <c r="R13" s="79">
        <f>SUM(R4:R12)</f>
        <v>0</v>
      </c>
      <c r="S13" s="79">
        <f>SUM(S4:S12)</f>
        <v>0</v>
      </c>
      <c r="T13" s="79">
        <f>SUM(T4:T12)</f>
        <v>0</v>
      </c>
      <c r="U13" s="79">
        <f>SUM(U4:U12)</f>
        <v>0</v>
      </c>
      <c r="V13" s="35">
        <v>0</v>
      </c>
      <c r="W13" s="264">
        <f>SUM(W4:W12)</f>
        <v>0</v>
      </c>
      <c r="X13" s="17" t="s">
        <v>242</v>
      </c>
      <c r="Y13" s="18"/>
      <c r="Z13" s="16"/>
      <c r="AA13" s="79">
        <f>SUM(AA4:AA12)</f>
        <v>4</v>
      </c>
      <c r="AB13" s="79">
        <f>SUM(AB4:AB12)</f>
        <v>0</v>
      </c>
      <c r="AC13" s="79">
        <f>SUM(AC4:AC12)</f>
        <v>8</v>
      </c>
      <c r="AD13" s="79">
        <f>SUM(AD4:AD12)</f>
        <v>3</v>
      </c>
      <c r="AE13" s="79">
        <f>SUM(AE4:AE12)</f>
        <v>0</v>
      </c>
      <c r="AF13" s="270">
        <v>0</v>
      </c>
      <c r="AG13" s="264">
        <f>SUM(AG4:AG12)</f>
        <v>0</v>
      </c>
      <c r="AH13" s="23"/>
      <c r="AI13" s="21"/>
      <c r="AJ13" s="112"/>
      <c r="AK13" s="113"/>
      <c r="AL13" s="25"/>
      <c r="AM13" s="79">
        <f>SUM(AM4:AM12)</f>
        <v>0</v>
      </c>
      <c r="AN13" s="79">
        <f>SUM(AN4:AN12)</f>
        <v>0</v>
      </c>
      <c r="AO13" s="79">
        <f>SUM(AO4:AO12)</f>
        <v>0</v>
      </c>
      <c r="AP13" s="79">
        <f>SUM(AP4:AP12)</f>
        <v>0</v>
      </c>
      <c r="AQ13" s="79">
        <f>SUM(AQ4:AQ12)</f>
        <v>0</v>
      </c>
      <c r="AR13" s="270">
        <v>0</v>
      </c>
      <c r="AS13" s="132">
        <f>SUM(AS4:AS12)</f>
        <v>0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8"/>
      <c r="K14" s="31"/>
      <c r="L14" s="25"/>
      <c r="M14" s="25"/>
      <c r="N14" s="25"/>
      <c r="O14" s="25"/>
      <c r="P14" s="37"/>
      <c r="Q14" s="37"/>
      <c r="R14" s="40"/>
      <c r="S14" s="37"/>
      <c r="T14" s="37"/>
      <c r="U14" s="25"/>
      <c r="V14" s="25"/>
      <c r="W14" s="31"/>
      <c r="X14" s="37"/>
      <c r="Y14" s="37"/>
      <c r="Z14" s="37"/>
      <c r="AA14" s="37"/>
      <c r="AB14" s="37"/>
      <c r="AC14" s="37"/>
      <c r="AD14" s="37"/>
      <c r="AE14" s="37"/>
      <c r="AF14" s="38"/>
      <c r="AG14" s="31"/>
      <c r="AH14" s="25"/>
      <c r="AI14" s="25"/>
      <c r="AJ14" s="25"/>
      <c r="AK14" s="25"/>
      <c r="AL14" s="37"/>
      <c r="AM14" s="37"/>
      <c r="AN14" s="40"/>
      <c r="AO14" s="37"/>
      <c r="AP14" s="37"/>
      <c r="AQ14" s="25"/>
      <c r="AR14" s="25"/>
      <c r="AS14" s="31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71" t="s">
        <v>243</v>
      </c>
      <c r="C15" s="272"/>
      <c r="D15" s="273"/>
      <c r="E15" s="16" t="s">
        <v>3</v>
      </c>
      <c r="F15" s="19" t="s">
        <v>8</v>
      </c>
      <c r="G15" s="16" t="s">
        <v>5</v>
      </c>
      <c r="H15" s="19" t="s">
        <v>6</v>
      </c>
      <c r="I15" s="19" t="s">
        <v>15</v>
      </c>
      <c r="J15" s="19" t="s">
        <v>20</v>
      </c>
      <c r="K15" s="25"/>
      <c r="L15" s="19" t="s">
        <v>25</v>
      </c>
      <c r="M15" s="19" t="s">
        <v>26</v>
      </c>
      <c r="N15" s="19" t="s">
        <v>244</v>
      </c>
      <c r="O15" s="19" t="s">
        <v>245</v>
      </c>
      <c r="Q15" s="40"/>
      <c r="R15" s="40" t="s">
        <v>64</v>
      </c>
      <c r="S15" s="40"/>
      <c r="T15" s="37" t="s">
        <v>247</v>
      </c>
      <c r="U15" s="25"/>
      <c r="V15" s="31"/>
      <c r="W15" s="31"/>
      <c r="X15" s="274"/>
      <c r="Y15" s="274"/>
      <c r="Z15" s="274"/>
      <c r="AA15" s="274"/>
      <c r="AB15" s="274"/>
      <c r="AC15" s="40"/>
      <c r="AD15" s="40"/>
      <c r="AE15" s="40"/>
      <c r="AF15" s="37"/>
      <c r="AG15" s="37"/>
      <c r="AH15" s="37"/>
      <c r="AI15" s="37"/>
      <c r="AJ15" s="37"/>
      <c r="AK15" s="37"/>
      <c r="AM15" s="31"/>
      <c r="AN15" s="274"/>
      <c r="AO15" s="274"/>
      <c r="AP15" s="274"/>
      <c r="AQ15" s="274"/>
      <c r="AR15" s="274"/>
      <c r="AS15" s="274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43" t="s">
        <v>246</v>
      </c>
      <c r="C16" s="13"/>
      <c r="D16" s="45"/>
      <c r="E16" s="275">
        <v>315</v>
      </c>
      <c r="F16" s="275">
        <v>17</v>
      </c>
      <c r="G16" s="275">
        <v>294</v>
      </c>
      <c r="H16" s="275">
        <v>318</v>
      </c>
      <c r="I16" s="275">
        <v>1548</v>
      </c>
      <c r="J16" s="276">
        <v>0.70499999999999996</v>
      </c>
      <c r="K16" s="37">
        <f>PRODUCT(I16/J16)</f>
        <v>2195.744680851064</v>
      </c>
      <c r="L16" s="277">
        <f>PRODUCT((F16+G16)/E16)</f>
        <v>0.98730158730158735</v>
      </c>
      <c r="M16" s="277">
        <f>PRODUCT(H16/E16)</f>
        <v>1.0095238095238095</v>
      </c>
      <c r="N16" s="277">
        <f>PRODUCT((F16+G16+H16)/E16)</f>
        <v>1.9968253968253968</v>
      </c>
      <c r="O16" s="277">
        <v>7.3</v>
      </c>
      <c r="Q16" s="40"/>
      <c r="R16" s="40"/>
      <c r="S16" s="40"/>
      <c r="T16" s="62" t="s">
        <v>120</v>
      </c>
      <c r="U16" s="37"/>
      <c r="V16" s="37"/>
      <c r="W16" s="37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40"/>
      <c r="AO16" s="40"/>
      <c r="AP16" s="40"/>
      <c r="AQ16" s="40"/>
      <c r="AR16" s="40"/>
      <c r="AS16" s="4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278" t="s">
        <v>237</v>
      </c>
      <c r="C17" s="279"/>
      <c r="D17" s="280"/>
      <c r="E17" s="275">
        <f>PRODUCT(E13+Q13)</f>
        <v>0</v>
      </c>
      <c r="F17" s="275">
        <f>PRODUCT(F13+R13)</f>
        <v>0</v>
      </c>
      <c r="G17" s="275">
        <f>PRODUCT(G13+S13)</f>
        <v>0</v>
      </c>
      <c r="H17" s="275">
        <f>PRODUCT(H13+T13)</f>
        <v>0</v>
      </c>
      <c r="I17" s="275">
        <f>PRODUCT(I13+U13)</f>
        <v>0</v>
      </c>
      <c r="J17" s="276">
        <v>0</v>
      </c>
      <c r="K17" s="37">
        <f>PRODUCT(K13+W13)</f>
        <v>0</v>
      </c>
      <c r="L17" s="277">
        <v>0</v>
      </c>
      <c r="M17" s="277">
        <v>0</v>
      </c>
      <c r="N17" s="277">
        <v>0</v>
      </c>
      <c r="O17" s="277">
        <v>0</v>
      </c>
      <c r="Q17" s="40"/>
      <c r="R17" s="40"/>
      <c r="S17" s="40"/>
      <c r="T17" s="62" t="s">
        <v>121</v>
      </c>
      <c r="U17" s="37"/>
      <c r="V17" s="37"/>
      <c r="W17" s="37"/>
      <c r="X17" s="37"/>
      <c r="Y17" s="37"/>
      <c r="Z17" s="37"/>
      <c r="AA17" s="37"/>
      <c r="AB17" s="37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39" t="s">
        <v>240</v>
      </c>
      <c r="C18" s="281"/>
      <c r="D18" s="282"/>
      <c r="E18" s="275">
        <f>PRODUCT(AA13+AM13)</f>
        <v>4</v>
      </c>
      <c r="F18" s="275">
        <f>PRODUCT(AB13+AN13)</f>
        <v>0</v>
      </c>
      <c r="G18" s="275">
        <f>PRODUCT(AC13+AO13)</f>
        <v>8</v>
      </c>
      <c r="H18" s="275">
        <f>PRODUCT(AD13+AP13)</f>
        <v>3</v>
      </c>
      <c r="I18" s="275">
        <f>PRODUCT(AE13+AQ13)</f>
        <v>0</v>
      </c>
      <c r="J18" s="276">
        <v>0</v>
      </c>
      <c r="K18" s="25">
        <f>PRODUCT(AG13+AS13)</f>
        <v>0</v>
      </c>
      <c r="L18" s="277">
        <f>PRODUCT((F18+G18)/E18)</f>
        <v>2</v>
      </c>
      <c r="M18" s="277">
        <f>PRODUCT(H18/E18)</f>
        <v>0.75</v>
      </c>
      <c r="N18" s="277">
        <f>PRODUCT((F18+G18+H18)/E18)</f>
        <v>2.75</v>
      </c>
      <c r="O18" s="277">
        <f>PRODUCT(I18/E18)</f>
        <v>0</v>
      </c>
      <c r="Q18" s="40"/>
      <c r="R18" s="40"/>
      <c r="S18" s="37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40"/>
      <c r="AJ18" s="40"/>
      <c r="AK18" s="37"/>
      <c r="AL18" s="25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283" t="s">
        <v>242</v>
      </c>
      <c r="C19" s="94"/>
      <c r="D19" s="284"/>
      <c r="E19" s="275">
        <f>SUM(E16:E18)</f>
        <v>319</v>
      </c>
      <c r="F19" s="275">
        <f t="shared" ref="F19:I19" si="0">SUM(F16:F18)</f>
        <v>17</v>
      </c>
      <c r="G19" s="275">
        <f t="shared" si="0"/>
        <v>302</v>
      </c>
      <c r="H19" s="275">
        <f t="shared" si="0"/>
        <v>321</v>
      </c>
      <c r="I19" s="275">
        <f t="shared" si="0"/>
        <v>1548</v>
      </c>
      <c r="J19" s="276">
        <v>0</v>
      </c>
      <c r="K19" s="37">
        <f>SUM(K16:K18)</f>
        <v>2195.744680851064</v>
      </c>
      <c r="L19" s="277">
        <f>PRODUCT((F19+G19)/E19)</f>
        <v>1</v>
      </c>
      <c r="M19" s="277">
        <f>PRODUCT(H19/E19)</f>
        <v>1.0062695924764891</v>
      </c>
      <c r="N19" s="277">
        <f>PRODUCT((F19+G19+H19)/E19)</f>
        <v>2.0062695924764888</v>
      </c>
      <c r="O19" s="277">
        <v>7.3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25"/>
      <c r="F20" s="25"/>
      <c r="G20" s="25"/>
      <c r="H20" s="25"/>
      <c r="I20" s="25"/>
      <c r="J20" s="37"/>
      <c r="K20" s="37"/>
      <c r="L20" s="25"/>
      <c r="M20" s="25"/>
      <c r="N20" s="25"/>
      <c r="O20" s="25"/>
      <c r="P20" s="37"/>
      <c r="Q20" s="37"/>
      <c r="R20" s="37"/>
      <c r="S20" s="37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40"/>
      <c r="AJ170" s="40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40"/>
      <c r="AJ171" s="40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40"/>
      <c r="AJ172" s="40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40"/>
      <c r="AJ173" s="40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40"/>
      <c r="AJ174" s="40"/>
      <c r="AK174" s="37"/>
      <c r="AL174" s="25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40"/>
      <c r="AJ175" s="40"/>
      <c r="AK175" s="37"/>
      <c r="AL175" s="25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40"/>
      <c r="AJ176" s="40"/>
      <c r="AK176" s="37"/>
      <c r="AL176" s="25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2:57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40"/>
      <c r="AJ177" s="40"/>
      <c r="AK177" s="37"/>
      <c r="AL177" s="25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2:57" ht="14.25" x14ac:dyDescent="0.2">
      <c r="L178"/>
      <c r="M178"/>
      <c r="N178"/>
      <c r="O178"/>
      <c r="P178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40"/>
      <c r="AJ178" s="40"/>
      <c r="AK178" s="37"/>
      <c r="AL178" s="25"/>
    </row>
    <row r="179" spans="12:57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40"/>
      <c r="AJ179" s="40"/>
      <c r="AK179" s="37"/>
      <c r="AL179" s="25"/>
    </row>
    <row r="180" spans="12:57" ht="14.25" x14ac:dyDescent="0.2">
      <c r="L180"/>
      <c r="M180"/>
      <c r="N180"/>
      <c r="O180"/>
      <c r="P180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40"/>
      <c r="AJ180" s="40"/>
      <c r="AK180" s="37"/>
      <c r="AL180" s="25"/>
    </row>
    <row r="181" spans="12:57" ht="14.25" x14ac:dyDescent="0.2">
      <c r="L181" s="25"/>
      <c r="M181" s="25"/>
      <c r="N181" s="25"/>
      <c r="O181" s="25"/>
      <c r="P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40"/>
      <c r="AJ181" s="40"/>
      <c r="AK181" s="37"/>
      <c r="AL181" s="25"/>
    </row>
    <row r="182" spans="12:57" ht="14.25" x14ac:dyDescent="0.2">
      <c r="L182" s="25"/>
      <c r="M182" s="25"/>
      <c r="N182" s="25"/>
      <c r="O182" s="25"/>
      <c r="P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40"/>
      <c r="AJ182" s="40"/>
      <c r="AK182" s="37"/>
      <c r="AL182" s="25"/>
    </row>
    <row r="183" spans="12:57" ht="14.25" x14ac:dyDescent="0.2">
      <c r="L183" s="25"/>
      <c r="M183" s="25"/>
      <c r="N183" s="25"/>
      <c r="O183" s="25"/>
      <c r="P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40"/>
      <c r="AJ183" s="40"/>
      <c r="AK183" s="37"/>
      <c r="AL183" s="25"/>
    </row>
    <row r="184" spans="12:57" ht="14.25" x14ac:dyDescent="0.2">
      <c r="L184" s="25"/>
      <c r="M184" s="25"/>
      <c r="N184" s="25"/>
      <c r="O184" s="25"/>
      <c r="P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40"/>
      <c r="AJ184" s="40"/>
      <c r="AK184" s="25"/>
      <c r="AL184" s="25"/>
    </row>
    <row r="185" spans="12:57" x14ac:dyDescent="0.25">
      <c r="R185" s="31"/>
      <c r="S185" s="3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40"/>
      <c r="AJ185" s="40"/>
    </row>
    <row r="186" spans="12:57" x14ac:dyDescent="0.25">
      <c r="R186" s="31"/>
      <c r="S186" s="3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40"/>
      <c r="AJ186" s="40"/>
    </row>
    <row r="187" spans="12:57" x14ac:dyDescent="0.25">
      <c r="R187" s="31"/>
      <c r="S187" s="3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40"/>
      <c r="AJ187" s="40"/>
    </row>
    <row r="188" spans="12:57" x14ac:dyDescent="0.25">
      <c r="L188"/>
      <c r="M188"/>
      <c r="N188"/>
      <c r="O188"/>
      <c r="P188"/>
      <c r="R188" s="31"/>
      <c r="S188" s="3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40"/>
      <c r="AJ188" s="40"/>
      <c r="AK188"/>
      <c r="AL188"/>
    </row>
    <row r="189" spans="12:57" x14ac:dyDescent="0.25">
      <c r="L189"/>
      <c r="M189"/>
      <c r="N189"/>
      <c r="O189"/>
      <c r="P189"/>
      <c r="R189" s="31"/>
      <c r="S189" s="3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40"/>
      <c r="AJ189" s="40"/>
      <c r="AK189"/>
      <c r="AL189"/>
    </row>
    <row r="190" spans="12:57" x14ac:dyDescent="0.25">
      <c r="L190"/>
      <c r="M190"/>
      <c r="N190"/>
      <c r="O190"/>
      <c r="P190"/>
      <c r="R190" s="31"/>
      <c r="S190" s="31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57" x14ac:dyDescent="0.25">
      <c r="L191"/>
      <c r="M191"/>
      <c r="N191"/>
      <c r="O191"/>
      <c r="P191"/>
      <c r="R191" s="31"/>
      <c r="S191" s="31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57" x14ac:dyDescent="0.25">
      <c r="L192"/>
      <c r="M192"/>
      <c r="N192"/>
      <c r="O192"/>
      <c r="P192"/>
      <c r="R192" s="31"/>
      <c r="S192" s="31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2" style="63" customWidth="1"/>
    <col min="3" max="3" width="20.28515625" style="64" customWidth="1"/>
    <col min="4" max="4" width="11" style="96" customWidth="1"/>
    <col min="5" max="5" width="8.85546875" style="96" customWidth="1"/>
    <col min="6" max="6" width="0.7109375" style="31" customWidth="1"/>
    <col min="7" max="11" width="5.28515625" style="64" customWidth="1"/>
    <col min="12" max="12" width="5.85546875" style="64" customWidth="1"/>
    <col min="13" max="16" width="5.28515625" style="64" customWidth="1"/>
    <col min="17" max="21" width="6.7109375" style="246" customWidth="1"/>
    <col min="22" max="22" width="10.7109375" style="64" customWidth="1"/>
    <col min="23" max="23" width="23.42578125" style="96" customWidth="1"/>
    <col min="24" max="24" width="10.7109375" style="64" customWidth="1"/>
    <col min="25" max="26" width="9.140625" style="10"/>
    <col min="27" max="27" width="55.5703125" style="10" customWidth="1"/>
    <col min="28" max="256" width="9.140625" style="10"/>
    <col min="257" max="257" width="1.5703125" style="10" customWidth="1"/>
    <col min="258" max="258" width="32" style="10" customWidth="1"/>
    <col min="259" max="259" width="20.28515625" style="10" customWidth="1"/>
    <col min="260" max="260" width="11" style="10" customWidth="1"/>
    <col min="261" max="261" width="8.85546875" style="10" customWidth="1"/>
    <col min="262" max="262" width="0.85546875" style="10" customWidth="1"/>
    <col min="263" max="277" width="5.28515625" style="10" customWidth="1"/>
    <col min="278" max="278" width="8.5703125" style="10" customWidth="1"/>
    <col min="279" max="279" width="23.42578125" style="10" customWidth="1"/>
    <col min="280" max="280" width="10.7109375" style="10" customWidth="1"/>
    <col min="281" max="512" width="9.140625" style="10"/>
    <col min="513" max="513" width="1.5703125" style="10" customWidth="1"/>
    <col min="514" max="514" width="32" style="10" customWidth="1"/>
    <col min="515" max="515" width="20.28515625" style="10" customWidth="1"/>
    <col min="516" max="516" width="11" style="10" customWidth="1"/>
    <col min="517" max="517" width="8.85546875" style="10" customWidth="1"/>
    <col min="518" max="518" width="0.85546875" style="10" customWidth="1"/>
    <col min="519" max="533" width="5.28515625" style="10" customWidth="1"/>
    <col min="534" max="534" width="8.5703125" style="10" customWidth="1"/>
    <col min="535" max="535" width="23.42578125" style="10" customWidth="1"/>
    <col min="536" max="536" width="10.7109375" style="10" customWidth="1"/>
    <col min="537" max="768" width="9.140625" style="10"/>
    <col min="769" max="769" width="1.5703125" style="10" customWidth="1"/>
    <col min="770" max="770" width="32" style="10" customWidth="1"/>
    <col min="771" max="771" width="20.28515625" style="10" customWidth="1"/>
    <col min="772" max="772" width="11" style="10" customWidth="1"/>
    <col min="773" max="773" width="8.85546875" style="10" customWidth="1"/>
    <col min="774" max="774" width="0.85546875" style="10" customWidth="1"/>
    <col min="775" max="789" width="5.28515625" style="10" customWidth="1"/>
    <col min="790" max="790" width="8.5703125" style="10" customWidth="1"/>
    <col min="791" max="791" width="23.42578125" style="10" customWidth="1"/>
    <col min="792" max="792" width="10.7109375" style="10" customWidth="1"/>
    <col min="793" max="1024" width="9.140625" style="10"/>
    <col min="1025" max="1025" width="1.5703125" style="10" customWidth="1"/>
    <col min="1026" max="1026" width="32" style="10" customWidth="1"/>
    <col min="1027" max="1027" width="20.28515625" style="10" customWidth="1"/>
    <col min="1028" max="1028" width="11" style="10" customWidth="1"/>
    <col min="1029" max="1029" width="8.85546875" style="10" customWidth="1"/>
    <col min="1030" max="1030" width="0.85546875" style="10" customWidth="1"/>
    <col min="1031" max="1045" width="5.28515625" style="10" customWidth="1"/>
    <col min="1046" max="1046" width="8.5703125" style="10" customWidth="1"/>
    <col min="1047" max="1047" width="23.42578125" style="10" customWidth="1"/>
    <col min="1048" max="1048" width="10.7109375" style="10" customWidth="1"/>
    <col min="1049" max="1280" width="9.140625" style="10"/>
    <col min="1281" max="1281" width="1.5703125" style="10" customWidth="1"/>
    <col min="1282" max="1282" width="32" style="10" customWidth="1"/>
    <col min="1283" max="1283" width="20.28515625" style="10" customWidth="1"/>
    <col min="1284" max="1284" width="11" style="10" customWidth="1"/>
    <col min="1285" max="1285" width="8.85546875" style="10" customWidth="1"/>
    <col min="1286" max="1286" width="0.85546875" style="10" customWidth="1"/>
    <col min="1287" max="1301" width="5.28515625" style="10" customWidth="1"/>
    <col min="1302" max="1302" width="8.5703125" style="10" customWidth="1"/>
    <col min="1303" max="1303" width="23.42578125" style="10" customWidth="1"/>
    <col min="1304" max="1304" width="10.7109375" style="10" customWidth="1"/>
    <col min="1305" max="1536" width="9.140625" style="10"/>
    <col min="1537" max="1537" width="1.5703125" style="10" customWidth="1"/>
    <col min="1538" max="1538" width="32" style="10" customWidth="1"/>
    <col min="1539" max="1539" width="20.28515625" style="10" customWidth="1"/>
    <col min="1540" max="1540" width="11" style="10" customWidth="1"/>
    <col min="1541" max="1541" width="8.85546875" style="10" customWidth="1"/>
    <col min="1542" max="1542" width="0.85546875" style="10" customWidth="1"/>
    <col min="1543" max="1557" width="5.28515625" style="10" customWidth="1"/>
    <col min="1558" max="1558" width="8.5703125" style="10" customWidth="1"/>
    <col min="1559" max="1559" width="23.42578125" style="10" customWidth="1"/>
    <col min="1560" max="1560" width="10.7109375" style="10" customWidth="1"/>
    <col min="1561" max="1792" width="9.140625" style="10"/>
    <col min="1793" max="1793" width="1.5703125" style="10" customWidth="1"/>
    <col min="1794" max="1794" width="32" style="10" customWidth="1"/>
    <col min="1795" max="1795" width="20.28515625" style="10" customWidth="1"/>
    <col min="1796" max="1796" width="11" style="10" customWidth="1"/>
    <col min="1797" max="1797" width="8.85546875" style="10" customWidth="1"/>
    <col min="1798" max="1798" width="0.85546875" style="10" customWidth="1"/>
    <col min="1799" max="1813" width="5.28515625" style="10" customWidth="1"/>
    <col min="1814" max="1814" width="8.5703125" style="10" customWidth="1"/>
    <col min="1815" max="1815" width="23.42578125" style="10" customWidth="1"/>
    <col min="1816" max="1816" width="10.7109375" style="10" customWidth="1"/>
    <col min="1817" max="2048" width="9.140625" style="10"/>
    <col min="2049" max="2049" width="1.5703125" style="10" customWidth="1"/>
    <col min="2050" max="2050" width="32" style="10" customWidth="1"/>
    <col min="2051" max="2051" width="20.28515625" style="10" customWidth="1"/>
    <col min="2052" max="2052" width="11" style="10" customWidth="1"/>
    <col min="2053" max="2053" width="8.85546875" style="10" customWidth="1"/>
    <col min="2054" max="2054" width="0.85546875" style="10" customWidth="1"/>
    <col min="2055" max="2069" width="5.28515625" style="10" customWidth="1"/>
    <col min="2070" max="2070" width="8.5703125" style="10" customWidth="1"/>
    <col min="2071" max="2071" width="23.42578125" style="10" customWidth="1"/>
    <col min="2072" max="2072" width="10.7109375" style="10" customWidth="1"/>
    <col min="2073" max="2304" width="9.140625" style="10"/>
    <col min="2305" max="2305" width="1.5703125" style="10" customWidth="1"/>
    <col min="2306" max="2306" width="32" style="10" customWidth="1"/>
    <col min="2307" max="2307" width="20.28515625" style="10" customWidth="1"/>
    <col min="2308" max="2308" width="11" style="10" customWidth="1"/>
    <col min="2309" max="2309" width="8.85546875" style="10" customWidth="1"/>
    <col min="2310" max="2310" width="0.85546875" style="10" customWidth="1"/>
    <col min="2311" max="2325" width="5.28515625" style="10" customWidth="1"/>
    <col min="2326" max="2326" width="8.5703125" style="10" customWidth="1"/>
    <col min="2327" max="2327" width="23.42578125" style="10" customWidth="1"/>
    <col min="2328" max="2328" width="10.7109375" style="10" customWidth="1"/>
    <col min="2329" max="2560" width="9.140625" style="10"/>
    <col min="2561" max="2561" width="1.5703125" style="10" customWidth="1"/>
    <col min="2562" max="2562" width="32" style="10" customWidth="1"/>
    <col min="2563" max="2563" width="20.28515625" style="10" customWidth="1"/>
    <col min="2564" max="2564" width="11" style="10" customWidth="1"/>
    <col min="2565" max="2565" width="8.85546875" style="10" customWidth="1"/>
    <col min="2566" max="2566" width="0.85546875" style="10" customWidth="1"/>
    <col min="2567" max="2581" width="5.28515625" style="10" customWidth="1"/>
    <col min="2582" max="2582" width="8.5703125" style="10" customWidth="1"/>
    <col min="2583" max="2583" width="23.42578125" style="10" customWidth="1"/>
    <col min="2584" max="2584" width="10.7109375" style="10" customWidth="1"/>
    <col min="2585" max="2816" width="9.140625" style="10"/>
    <col min="2817" max="2817" width="1.5703125" style="10" customWidth="1"/>
    <col min="2818" max="2818" width="32" style="10" customWidth="1"/>
    <col min="2819" max="2819" width="20.28515625" style="10" customWidth="1"/>
    <col min="2820" max="2820" width="11" style="10" customWidth="1"/>
    <col min="2821" max="2821" width="8.85546875" style="10" customWidth="1"/>
    <col min="2822" max="2822" width="0.85546875" style="10" customWidth="1"/>
    <col min="2823" max="2837" width="5.28515625" style="10" customWidth="1"/>
    <col min="2838" max="2838" width="8.5703125" style="10" customWidth="1"/>
    <col min="2839" max="2839" width="23.42578125" style="10" customWidth="1"/>
    <col min="2840" max="2840" width="10.7109375" style="10" customWidth="1"/>
    <col min="2841" max="3072" width="9.140625" style="10"/>
    <col min="3073" max="3073" width="1.5703125" style="10" customWidth="1"/>
    <col min="3074" max="3074" width="32" style="10" customWidth="1"/>
    <col min="3075" max="3075" width="20.28515625" style="10" customWidth="1"/>
    <col min="3076" max="3076" width="11" style="10" customWidth="1"/>
    <col min="3077" max="3077" width="8.85546875" style="10" customWidth="1"/>
    <col min="3078" max="3078" width="0.85546875" style="10" customWidth="1"/>
    <col min="3079" max="3093" width="5.28515625" style="10" customWidth="1"/>
    <col min="3094" max="3094" width="8.5703125" style="10" customWidth="1"/>
    <col min="3095" max="3095" width="23.42578125" style="10" customWidth="1"/>
    <col min="3096" max="3096" width="10.7109375" style="10" customWidth="1"/>
    <col min="3097" max="3328" width="9.140625" style="10"/>
    <col min="3329" max="3329" width="1.5703125" style="10" customWidth="1"/>
    <col min="3330" max="3330" width="32" style="10" customWidth="1"/>
    <col min="3331" max="3331" width="20.28515625" style="10" customWidth="1"/>
    <col min="3332" max="3332" width="11" style="10" customWidth="1"/>
    <col min="3333" max="3333" width="8.85546875" style="10" customWidth="1"/>
    <col min="3334" max="3334" width="0.85546875" style="10" customWidth="1"/>
    <col min="3335" max="3349" width="5.28515625" style="10" customWidth="1"/>
    <col min="3350" max="3350" width="8.5703125" style="10" customWidth="1"/>
    <col min="3351" max="3351" width="23.42578125" style="10" customWidth="1"/>
    <col min="3352" max="3352" width="10.7109375" style="10" customWidth="1"/>
    <col min="3353" max="3584" width="9.140625" style="10"/>
    <col min="3585" max="3585" width="1.5703125" style="10" customWidth="1"/>
    <col min="3586" max="3586" width="32" style="10" customWidth="1"/>
    <col min="3587" max="3587" width="20.28515625" style="10" customWidth="1"/>
    <col min="3588" max="3588" width="11" style="10" customWidth="1"/>
    <col min="3589" max="3589" width="8.85546875" style="10" customWidth="1"/>
    <col min="3590" max="3590" width="0.85546875" style="10" customWidth="1"/>
    <col min="3591" max="3605" width="5.28515625" style="10" customWidth="1"/>
    <col min="3606" max="3606" width="8.5703125" style="10" customWidth="1"/>
    <col min="3607" max="3607" width="23.42578125" style="10" customWidth="1"/>
    <col min="3608" max="3608" width="10.7109375" style="10" customWidth="1"/>
    <col min="3609" max="3840" width="9.140625" style="10"/>
    <col min="3841" max="3841" width="1.5703125" style="10" customWidth="1"/>
    <col min="3842" max="3842" width="32" style="10" customWidth="1"/>
    <col min="3843" max="3843" width="20.28515625" style="10" customWidth="1"/>
    <col min="3844" max="3844" width="11" style="10" customWidth="1"/>
    <col min="3845" max="3845" width="8.85546875" style="10" customWidth="1"/>
    <col min="3846" max="3846" width="0.85546875" style="10" customWidth="1"/>
    <col min="3847" max="3861" width="5.28515625" style="10" customWidth="1"/>
    <col min="3862" max="3862" width="8.5703125" style="10" customWidth="1"/>
    <col min="3863" max="3863" width="23.42578125" style="10" customWidth="1"/>
    <col min="3864" max="3864" width="10.7109375" style="10" customWidth="1"/>
    <col min="3865" max="4096" width="9.140625" style="10"/>
    <col min="4097" max="4097" width="1.5703125" style="10" customWidth="1"/>
    <col min="4098" max="4098" width="32" style="10" customWidth="1"/>
    <col min="4099" max="4099" width="20.28515625" style="10" customWidth="1"/>
    <col min="4100" max="4100" width="11" style="10" customWidth="1"/>
    <col min="4101" max="4101" width="8.85546875" style="10" customWidth="1"/>
    <col min="4102" max="4102" width="0.85546875" style="10" customWidth="1"/>
    <col min="4103" max="4117" width="5.28515625" style="10" customWidth="1"/>
    <col min="4118" max="4118" width="8.5703125" style="10" customWidth="1"/>
    <col min="4119" max="4119" width="23.42578125" style="10" customWidth="1"/>
    <col min="4120" max="4120" width="10.7109375" style="10" customWidth="1"/>
    <col min="4121" max="4352" width="9.140625" style="10"/>
    <col min="4353" max="4353" width="1.5703125" style="10" customWidth="1"/>
    <col min="4354" max="4354" width="32" style="10" customWidth="1"/>
    <col min="4355" max="4355" width="20.28515625" style="10" customWidth="1"/>
    <col min="4356" max="4356" width="11" style="10" customWidth="1"/>
    <col min="4357" max="4357" width="8.85546875" style="10" customWidth="1"/>
    <col min="4358" max="4358" width="0.85546875" style="10" customWidth="1"/>
    <col min="4359" max="4373" width="5.28515625" style="10" customWidth="1"/>
    <col min="4374" max="4374" width="8.5703125" style="10" customWidth="1"/>
    <col min="4375" max="4375" width="23.42578125" style="10" customWidth="1"/>
    <col min="4376" max="4376" width="10.7109375" style="10" customWidth="1"/>
    <col min="4377" max="4608" width="9.140625" style="10"/>
    <col min="4609" max="4609" width="1.5703125" style="10" customWidth="1"/>
    <col min="4610" max="4610" width="32" style="10" customWidth="1"/>
    <col min="4611" max="4611" width="20.28515625" style="10" customWidth="1"/>
    <col min="4612" max="4612" width="11" style="10" customWidth="1"/>
    <col min="4613" max="4613" width="8.85546875" style="10" customWidth="1"/>
    <col min="4614" max="4614" width="0.85546875" style="10" customWidth="1"/>
    <col min="4615" max="4629" width="5.28515625" style="10" customWidth="1"/>
    <col min="4630" max="4630" width="8.5703125" style="10" customWidth="1"/>
    <col min="4631" max="4631" width="23.42578125" style="10" customWidth="1"/>
    <col min="4632" max="4632" width="10.7109375" style="10" customWidth="1"/>
    <col min="4633" max="4864" width="9.140625" style="10"/>
    <col min="4865" max="4865" width="1.5703125" style="10" customWidth="1"/>
    <col min="4866" max="4866" width="32" style="10" customWidth="1"/>
    <col min="4867" max="4867" width="20.28515625" style="10" customWidth="1"/>
    <col min="4868" max="4868" width="11" style="10" customWidth="1"/>
    <col min="4869" max="4869" width="8.85546875" style="10" customWidth="1"/>
    <col min="4870" max="4870" width="0.85546875" style="10" customWidth="1"/>
    <col min="4871" max="4885" width="5.28515625" style="10" customWidth="1"/>
    <col min="4886" max="4886" width="8.5703125" style="10" customWidth="1"/>
    <col min="4887" max="4887" width="23.42578125" style="10" customWidth="1"/>
    <col min="4888" max="4888" width="10.7109375" style="10" customWidth="1"/>
    <col min="4889" max="5120" width="9.140625" style="10"/>
    <col min="5121" max="5121" width="1.5703125" style="10" customWidth="1"/>
    <col min="5122" max="5122" width="32" style="10" customWidth="1"/>
    <col min="5123" max="5123" width="20.28515625" style="10" customWidth="1"/>
    <col min="5124" max="5124" width="11" style="10" customWidth="1"/>
    <col min="5125" max="5125" width="8.85546875" style="10" customWidth="1"/>
    <col min="5126" max="5126" width="0.85546875" style="10" customWidth="1"/>
    <col min="5127" max="5141" width="5.28515625" style="10" customWidth="1"/>
    <col min="5142" max="5142" width="8.5703125" style="10" customWidth="1"/>
    <col min="5143" max="5143" width="23.42578125" style="10" customWidth="1"/>
    <col min="5144" max="5144" width="10.7109375" style="10" customWidth="1"/>
    <col min="5145" max="5376" width="9.140625" style="10"/>
    <col min="5377" max="5377" width="1.5703125" style="10" customWidth="1"/>
    <col min="5378" max="5378" width="32" style="10" customWidth="1"/>
    <col min="5379" max="5379" width="20.28515625" style="10" customWidth="1"/>
    <col min="5380" max="5380" width="11" style="10" customWidth="1"/>
    <col min="5381" max="5381" width="8.85546875" style="10" customWidth="1"/>
    <col min="5382" max="5382" width="0.85546875" style="10" customWidth="1"/>
    <col min="5383" max="5397" width="5.28515625" style="10" customWidth="1"/>
    <col min="5398" max="5398" width="8.5703125" style="10" customWidth="1"/>
    <col min="5399" max="5399" width="23.42578125" style="10" customWidth="1"/>
    <col min="5400" max="5400" width="10.7109375" style="10" customWidth="1"/>
    <col min="5401" max="5632" width="9.140625" style="10"/>
    <col min="5633" max="5633" width="1.5703125" style="10" customWidth="1"/>
    <col min="5634" max="5634" width="32" style="10" customWidth="1"/>
    <col min="5635" max="5635" width="20.28515625" style="10" customWidth="1"/>
    <col min="5636" max="5636" width="11" style="10" customWidth="1"/>
    <col min="5637" max="5637" width="8.85546875" style="10" customWidth="1"/>
    <col min="5638" max="5638" width="0.85546875" style="10" customWidth="1"/>
    <col min="5639" max="5653" width="5.28515625" style="10" customWidth="1"/>
    <col min="5654" max="5654" width="8.5703125" style="10" customWidth="1"/>
    <col min="5655" max="5655" width="23.42578125" style="10" customWidth="1"/>
    <col min="5656" max="5656" width="10.7109375" style="10" customWidth="1"/>
    <col min="5657" max="5888" width="9.140625" style="10"/>
    <col min="5889" max="5889" width="1.5703125" style="10" customWidth="1"/>
    <col min="5890" max="5890" width="32" style="10" customWidth="1"/>
    <col min="5891" max="5891" width="20.28515625" style="10" customWidth="1"/>
    <col min="5892" max="5892" width="11" style="10" customWidth="1"/>
    <col min="5893" max="5893" width="8.85546875" style="10" customWidth="1"/>
    <col min="5894" max="5894" width="0.85546875" style="10" customWidth="1"/>
    <col min="5895" max="5909" width="5.28515625" style="10" customWidth="1"/>
    <col min="5910" max="5910" width="8.5703125" style="10" customWidth="1"/>
    <col min="5911" max="5911" width="23.42578125" style="10" customWidth="1"/>
    <col min="5912" max="5912" width="10.7109375" style="10" customWidth="1"/>
    <col min="5913" max="6144" width="9.140625" style="10"/>
    <col min="6145" max="6145" width="1.5703125" style="10" customWidth="1"/>
    <col min="6146" max="6146" width="32" style="10" customWidth="1"/>
    <col min="6147" max="6147" width="20.28515625" style="10" customWidth="1"/>
    <col min="6148" max="6148" width="11" style="10" customWidth="1"/>
    <col min="6149" max="6149" width="8.85546875" style="10" customWidth="1"/>
    <col min="6150" max="6150" width="0.85546875" style="10" customWidth="1"/>
    <col min="6151" max="6165" width="5.28515625" style="10" customWidth="1"/>
    <col min="6166" max="6166" width="8.5703125" style="10" customWidth="1"/>
    <col min="6167" max="6167" width="23.42578125" style="10" customWidth="1"/>
    <col min="6168" max="6168" width="10.7109375" style="10" customWidth="1"/>
    <col min="6169" max="6400" width="9.140625" style="10"/>
    <col min="6401" max="6401" width="1.5703125" style="10" customWidth="1"/>
    <col min="6402" max="6402" width="32" style="10" customWidth="1"/>
    <col min="6403" max="6403" width="20.28515625" style="10" customWidth="1"/>
    <col min="6404" max="6404" width="11" style="10" customWidth="1"/>
    <col min="6405" max="6405" width="8.85546875" style="10" customWidth="1"/>
    <col min="6406" max="6406" width="0.85546875" style="10" customWidth="1"/>
    <col min="6407" max="6421" width="5.28515625" style="10" customWidth="1"/>
    <col min="6422" max="6422" width="8.5703125" style="10" customWidth="1"/>
    <col min="6423" max="6423" width="23.42578125" style="10" customWidth="1"/>
    <col min="6424" max="6424" width="10.7109375" style="10" customWidth="1"/>
    <col min="6425" max="6656" width="9.140625" style="10"/>
    <col min="6657" max="6657" width="1.5703125" style="10" customWidth="1"/>
    <col min="6658" max="6658" width="32" style="10" customWidth="1"/>
    <col min="6659" max="6659" width="20.28515625" style="10" customWidth="1"/>
    <col min="6660" max="6660" width="11" style="10" customWidth="1"/>
    <col min="6661" max="6661" width="8.85546875" style="10" customWidth="1"/>
    <col min="6662" max="6662" width="0.85546875" style="10" customWidth="1"/>
    <col min="6663" max="6677" width="5.28515625" style="10" customWidth="1"/>
    <col min="6678" max="6678" width="8.5703125" style="10" customWidth="1"/>
    <col min="6679" max="6679" width="23.42578125" style="10" customWidth="1"/>
    <col min="6680" max="6680" width="10.7109375" style="10" customWidth="1"/>
    <col min="6681" max="6912" width="9.140625" style="10"/>
    <col min="6913" max="6913" width="1.5703125" style="10" customWidth="1"/>
    <col min="6914" max="6914" width="32" style="10" customWidth="1"/>
    <col min="6915" max="6915" width="20.28515625" style="10" customWidth="1"/>
    <col min="6916" max="6916" width="11" style="10" customWidth="1"/>
    <col min="6917" max="6917" width="8.85546875" style="10" customWidth="1"/>
    <col min="6918" max="6918" width="0.85546875" style="10" customWidth="1"/>
    <col min="6919" max="6933" width="5.28515625" style="10" customWidth="1"/>
    <col min="6934" max="6934" width="8.5703125" style="10" customWidth="1"/>
    <col min="6935" max="6935" width="23.42578125" style="10" customWidth="1"/>
    <col min="6936" max="6936" width="10.7109375" style="10" customWidth="1"/>
    <col min="6937" max="7168" width="9.140625" style="10"/>
    <col min="7169" max="7169" width="1.5703125" style="10" customWidth="1"/>
    <col min="7170" max="7170" width="32" style="10" customWidth="1"/>
    <col min="7171" max="7171" width="20.28515625" style="10" customWidth="1"/>
    <col min="7172" max="7172" width="11" style="10" customWidth="1"/>
    <col min="7173" max="7173" width="8.85546875" style="10" customWidth="1"/>
    <col min="7174" max="7174" width="0.85546875" style="10" customWidth="1"/>
    <col min="7175" max="7189" width="5.28515625" style="10" customWidth="1"/>
    <col min="7190" max="7190" width="8.5703125" style="10" customWidth="1"/>
    <col min="7191" max="7191" width="23.42578125" style="10" customWidth="1"/>
    <col min="7192" max="7192" width="10.7109375" style="10" customWidth="1"/>
    <col min="7193" max="7424" width="9.140625" style="10"/>
    <col min="7425" max="7425" width="1.5703125" style="10" customWidth="1"/>
    <col min="7426" max="7426" width="32" style="10" customWidth="1"/>
    <col min="7427" max="7427" width="20.28515625" style="10" customWidth="1"/>
    <col min="7428" max="7428" width="11" style="10" customWidth="1"/>
    <col min="7429" max="7429" width="8.85546875" style="10" customWidth="1"/>
    <col min="7430" max="7430" width="0.85546875" style="10" customWidth="1"/>
    <col min="7431" max="7445" width="5.28515625" style="10" customWidth="1"/>
    <col min="7446" max="7446" width="8.5703125" style="10" customWidth="1"/>
    <col min="7447" max="7447" width="23.42578125" style="10" customWidth="1"/>
    <col min="7448" max="7448" width="10.7109375" style="10" customWidth="1"/>
    <col min="7449" max="7680" width="9.140625" style="10"/>
    <col min="7681" max="7681" width="1.5703125" style="10" customWidth="1"/>
    <col min="7682" max="7682" width="32" style="10" customWidth="1"/>
    <col min="7683" max="7683" width="20.28515625" style="10" customWidth="1"/>
    <col min="7684" max="7684" width="11" style="10" customWidth="1"/>
    <col min="7685" max="7685" width="8.85546875" style="10" customWidth="1"/>
    <col min="7686" max="7686" width="0.85546875" style="10" customWidth="1"/>
    <col min="7687" max="7701" width="5.28515625" style="10" customWidth="1"/>
    <col min="7702" max="7702" width="8.5703125" style="10" customWidth="1"/>
    <col min="7703" max="7703" width="23.42578125" style="10" customWidth="1"/>
    <col min="7704" max="7704" width="10.7109375" style="10" customWidth="1"/>
    <col min="7705" max="7936" width="9.140625" style="10"/>
    <col min="7937" max="7937" width="1.5703125" style="10" customWidth="1"/>
    <col min="7938" max="7938" width="32" style="10" customWidth="1"/>
    <col min="7939" max="7939" width="20.28515625" style="10" customWidth="1"/>
    <col min="7940" max="7940" width="11" style="10" customWidth="1"/>
    <col min="7941" max="7941" width="8.85546875" style="10" customWidth="1"/>
    <col min="7942" max="7942" width="0.85546875" style="10" customWidth="1"/>
    <col min="7943" max="7957" width="5.28515625" style="10" customWidth="1"/>
    <col min="7958" max="7958" width="8.5703125" style="10" customWidth="1"/>
    <col min="7959" max="7959" width="23.42578125" style="10" customWidth="1"/>
    <col min="7960" max="7960" width="10.7109375" style="10" customWidth="1"/>
    <col min="7961" max="8192" width="9.140625" style="10"/>
    <col min="8193" max="8193" width="1.5703125" style="10" customWidth="1"/>
    <col min="8194" max="8194" width="32" style="10" customWidth="1"/>
    <col min="8195" max="8195" width="20.28515625" style="10" customWidth="1"/>
    <col min="8196" max="8196" width="11" style="10" customWidth="1"/>
    <col min="8197" max="8197" width="8.85546875" style="10" customWidth="1"/>
    <col min="8198" max="8198" width="0.85546875" style="10" customWidth="1"/>
    <col min="8199" max="8213" width="5.28515625" style="10" customWidth="1"/>
    <col min="8214" max="8214" width="8.5703125" style="10" customWidth="1"/>
    <col min="8215" max="8215" width="23.42578125" style="10" customWidth="1"/>
    <col min="8216" max="8216" width="10.7109375" style="10" customWidth="1"/>
    <col min="8217" max="8448" width="9.140625" style="10"/>
    <col min="8449" max="8449" width="1.5703125" style="10" customWidth="1"/>
    <col min="8450" max="8450" width="32" style="10" customWidth="1"/>
    <col min="8451" max="8451" width="20.28515625" style="10" customWidth="1"/>
    <col min="8452" max="8452" width="11" style="10" customWidth="1"/>
    <col min="8453" max="8453" width="8.85546875" style="10" customWidth="1"/>
    <col min="8454" max="8454" width="0.85546875" style="10" customWidth="1"/>
    <col min="8455" max="8469" width="5.28515625" style="10" customWidth="1"/>
    <col min="8470" max="8470" width="8.5703125" style="10" customWidth="1"/>
    <col min="8471" max="8471" width="23.42578125" style="10" customWidth="1"/>
    <col min="8472" max="8472" width="10.7109375" style="10" customWidth="1"/>
    <col min="8473" max="8704" width="9.140625" style="10"/>
    <col min="8705" max="8705" width="1.5703125" style="10" customWidth="1"/>
    <col min="8706" max="8706" width="32" style="10" customWidth="1"/>
    <col min="8707" max="8707" width="20.28515625" style="10" customWidth="1"/>
    <col min="8708" max="8708" width="11" style="10" customWidth="1"/>
    <col min="8709" max="8709" width="8.85546875" style="10" customWidth="1"/>
    <col min="8710" max="8710" width="0.85546875" style="10" customWidth="1"/>
    <col min="8711" max="8725" width="5.28515625" style="10" customWidth="1"/>
    <col min="8726" max="8726" width="8.5703125" style="10" customWidth="1"/>
    <col min="8727" max="8727" width="23.42578125" style="10" customWidth="1"/>
    <col min="8728" max="8728" width="10.7109375" style="10" customWidth="1"/>
    <col min="8729" max="8960" width="9.140625" style="10"/>
    <col min="8961" max="8961" width="1.5703125" style="10" customWidth="1"/>
    <col min="8962" max="8962" width="32" style="10" customWidth="1"/>
    <col min="8963" max="8963" width="20.28515625" style="10" customWidth="1"/>
    <col min="8964" max="8964" width="11" style="10" customWidth="1"/>
    <col min="8965" max="8965" width="8.85546875" style="10" customWidth="1"/>
    <col min="8966" max="8966" width="0.85546875" style="10" customWidth="1"/>
    <col min="8967" max="8981" width="5.28515625" style="10" customWidth="1"/>
    <col min="8982" max="8982" width="8.5703125" style="10" customWidth="1"/>
    <col min="8983" max="8983" width="23.42578125" style="10" customWidth="1"/>
    <col min="8984" max="8984" width="10.7109375" style="10" customWidth="1"/>
    <col min="8985" max="9216" width="9.140625" style="10"/>
    <col min="9217" max="9217" width="1.5703125" style="10" customWidth="1"/>
    <col min="9218" max="9218" width="32" style="10" customWidth="1"/>
    <col min="9219" max="9219" width="20.28515625" style="10" customWidth="1"/>
    <col min="9220" max="9220" width="11" style="10" customWidth="1"/>
    <col min="9221" max="9221" width="8.85546875" style="10" customWidth="1"/>
    <col min="9222" max="9222" width="0.85546875" style="10" customWidth="1"/>
    <col min="9223" max="9237" width="5.28515625" style="10" customWidth="1"/>
    <col min="9238" max="9238" width="8.5703125" style="10" customWidth="1"/>
    <col min="9239" max="9239" width="23.42578125" style="10" customWidth="1"/>
    <col min="9240" max="9240" width="10.7109375" style="10" customWidth="1"/>
    <col min="9241" max="9472" width="9.140625" style="10"/>
    <col min="9473" max="9473" width="1.5703125" style="10" customWidth="1"/>
    <col min="9474" max="9474" width="32" style="10" customWidth="1"/>
    <col min="9475" max="9475" width="20.28515625" style="10" customWidth="1"/>
    <col min="9476" max="9476" width="11" style="10" customWidth="1"/>
    <col min="9477" max="9477" width="8.85546875" style="10" customWidth="1"/>
    <col min="9478" max="9478" width="0.85546875" style="10" customWidth="1"/>
    <col min="9479" max="9493" width="5.28515625" style="10" customWidth="1"/>
    <col min="9494" max="9494" width="8.5703125" style="10" customWidth="1"/>
    <col min="9495" max="9495" width="23.42578125" style="10" customWidth="1"/>
    <col min="9496" max="9496" width="10.7109375" style="10" customWidth="1"/>
    <col min="9497" max="9728" width="9.140625" style="10"/>
    <col min="9729" max="9729" width="1.5703125" style="10" customWidth="1"/>
    <col min="9730" max="9730" width="32" style="10" customWidth="1"/>
    <col min="9731" max="9731" width="20.28515625" style="10" customWidth="1"/>
    <col min="9732" max="9732" width="11" style="10" customWidth="1"/>
    <col min="9733" max="9733" width="8.85546875" style="10" customWidth="1"/>
    <col min="9734" max="9734" width="0.85546875" style="10" customWidth="1"/>
    <col min="9735" max="9749" width="5.28515625" style="10" customWidth="1"/>
    <col min="9750" max="9750" width="8.5703125" style="10" customWidth="1"/>
    <col min="9751" max="9751" width="23.42578125" style="10" customWidth="1"/>
    <col min="9752" max="9752" width="10.7109375" style="10" customWidth="1"/>
    <col min="9753" max="9984" width="9.140625" style="10"/>
    <col min="9985" max="9985" width="1.5703125" style="10" customWidth="1"/>
    <col min="9986" max="9986" width="32" style="10" customWidth="1"/>
    <col min="9987" max="9987" width="20.28515625" style="10" customWidth="1"/>
    <col min="9988" max="9988" width="11" style="10" customWidth="1"/>
    <col min="9989" max="9989" width="8.85546875" style="10" customWidth="1"/>
    <col min="9990" max="9990" width="0.85546875" style="10" customWidth="1"/>
    <col min="9991" max="10005" width="5.28515625" style="10" customWidth="1"/>
    <col min="10006" max="10006" width="8.5703125" style="10" customWidth="1"/>
    <col min="10007" max="10007" width="23.42578125" style="10" customWidth="1"/>
    <col min="10008" max="10008" width="10.7109375" style="10" customWidth="1"/>
    <col min="10009" max="10240" width="9.140625" style="10"/>
    <col min="10241" max="10241" width="1.5703125" style="10" customWidth="1"/>
    <col min="10242" max="10242" width="32" style="10" customWidth="1"/>
    <col min="10243" max="10243" width="20.28515625" style="10" customWidth="1"/>
    <col min="10244" max="10244" width="11" style="10" customWidth="1"/>
    <col min="10245" max="10245" width="8.85546875" style="10" customWidth="1"/>
    <col min="10246" max="10246" width="0.85546875" style="10" customWidth="1"/>
    <col min="10247" max="10261" width="5.28515625" style="10" customWidth="1"/>
    <col min="10262" max="10262" width="8.5703125" style="10" customWidth="1"/>
    <col min="10263" max="10263" width="23.42578125" style="10" customWidth="1"/>
    <col min="10264" max="10264" width="10.7109375" style="10" customWidth="1"/>
    <col min="10265" max="10496" width="9.140625" style="10"/>
    <col min="10497" max="10497" width="1.5703125" style="10" customWidth="1"/>
    <col min="10498" max="10498" width="32" style="10" customWidth="1"/>
    <col min="10499" max="10499" width="20.28515625" style="10" customWidth="1"/>
    <col min="10500" max="10500" width="11" style="10" customWidth="1"/>
    <col min="10501" max="10501" width="8.85546875" style="10" customWidth="1"/>
    <col min="10502" max="10502" width="0.85546875" style="10" customWidth="1"/>
    <col min="10503" max="10517" width="5.28515625" style="10" customWidth="1"/>
    <col min="10518" max="10518" width="8.5703125" style="10" customWidth="1"/>
    <col min="10519" max="10519" width="23.42578125" style="10" customWidth="1"/>
    <col min="10520" max="10520" width="10.7109375" style="10" customWidth="1"/>
    <col min="10521" max="10752" width="9.140625" style="10"/>
    <col min="10753" max="10753" width="1.5703125" style="10" customWidth="1"/>
    <col min="10754" max="10754" width="32" style="10" customWidth="1"/>
    <col min="10755" max="10755" width="20.28515625" style="10" customWidth="1"/>
    <col min="10756" max="10756" width="11" style="10" customWidth="1"/>
    <col min="10757" max="10757" width="8.85546875" style="10" customWidth="1"/>
    <col min="10758" max="10758" width="0.85546875" style="10" customWidth="1"/>
    <col min="10759" max="10773" width="5.28515625" style="10" customWidth="1"/>
    <col min="10774" max="10774" width="8.5703125" style="10" customWidth="1"/>
    <col min="10775" max="10775" width="23.42578125" style="10" customWidth="1"/>
    <col min="10776" max="10776" width="10.7109375" style="10" customWidth="1"/>
    <col min="10777" max="11008" width="9.140625" style="10"/>
    <col min="11009" max="11009" width="1.5703125" style="10" customWidth="1"/>
    <col min="11010" max="11010" width="32" style="10" customWidth="1"/>
    <col min="11011" max="11011" width="20.28515625" style="10" customWidth="1"/>
    <col min="11012" max="11012" width="11" style="10" customWidth="1"/>
    <col min="11013" max="11013" width="8.85546875" style="10" customWidth="1"/>
    <col min="11014" max="11014" width="0.85546875" style="10" customWidth="1"/>
    <col min="11015" max="11029" width="5.28515625" style="10" customWidth="1"/>
    <col min="11030" max="11030" width="8.5703125" style="10" customWidth="1"/>
    <col min="11031" max="11031" width="23.42578125" style="10" customWidth="1"/>
    <col min="11032" max="11032" width="10.7109375" style="10" customWidth="1"/>
    <col min="11033" max="11264" width="9.140625" style="10"/>
    <col min="11265" max="11265" width="1.5703125" style="10" customWidth="1"/>
    <col min="11266" max="11266" width="32" style="10" customWidth="1"/>
    <col min="11267" max="11267" width="20.28515625" style="10" customWidth="1"/>
    <col min="11268" max="11268" width="11" style="10" customWidth="1"/>
    <col min="11269" max="11269" width="8.85546875" style="10" customWidth="1"/>
    <col min="11270" max="11270" width="0.85546875" style="10" customWidth="1"/>
    <col min="11271" max="11285" width="5.28515625" style="10" customWidth="1"/>
    <col min="11286" max="11286" width="8.5703125" style="10" customWidth="1"/>
    <col min="11287" max="11287" width="23.42578125" style="10" customWidth="1"/>
    <col min="11288" max="11288" width="10.7109375" style="10" customWidth="1"/>
    <col min="11289" max="11520" width="9.140625" style="10"/>
    <col min="11521" max="11521" width="1.5703125" style="10" customWidth="1"/>
    <col min="11522" max="11522" width="32" style="10" customWidth="1"/>
    <col min="11523" max="11523" width="20.28515625" style="10" customWidth="1"/>
    <col min="11524" max="11524" width="11" style="10" customWidth="1"/>
    <col min="11525" max="11525" width="8.85546875" style="10" customWidth="1"/>
    <col min="11526" max="11526" width="0.85546875" style="10" customWidth="1"/>
    <col min="11527" max="11541" width="5.28515625" style="10" customWidth="1"/>
    <col min="11542" max="11542" width="8.5703125" style="10" customWidth="1"/>
    <col min="11543" max="11543" width="23.42578125" style="10" customWidth="1"/>
    <col min="11544" max="11544" width="10.7109375" style="10" customWidth="1"/>
    <col min="11545" max="11776" width="9.140625" style="10"/>
    <col min="11777" max="11777" width="1.5703125" style="10" customWidth="1"/>
    <col min="11778" max="11778" width="32" style="10" customWidth="1"/>
    <col min="11779" max="11779" width="20.28515625" style="10" customWidth="1"/>
    <col min="11780" max="11780" width="11" style="10" customWidth="1"/>
    <col min="11781" max="11781" width="8.85546875" style="10" customWidth="1"/>
    <col min="11782" max="11782" width="0.85546875" style="10" customWidth="1"/>
    <col min="11783" max="11797" width="5.28515625" style="10" customWidth="1"/>
    <col min="11798" max="11798" width="8.5703125" style="10" customWidth="1"/>
    <col min="11799" max="11799" width="23.42578125" style="10" customWidth="1"/>
    <col min="11800" max="11800" width="10.7109375" style="10" customWidth="1"/>
    <col min="11801" max="12032" width="9.140625" style="10"/>
    <col min="12033" max="12033" width="1.5703125" style="10" customWidth="1"/>
    <col min="12034" max="12034" width="32" style="10" customWidth="1"/>
    <col min="12035" max="12035" width="20.28515625" style="10" customWidth="1"/>
    <col min="12036" max="12036" width="11" style="10" customWidth="1"/>
    <col min="12037" max="12037" width="8.85546875" style="10" customWidth="1"/>
    <col min="12038" max="12038" width="0.85546875" style="10" customWidth="1"/>
    <col min="12039" max="12053" width="5.28515625" style="10" customWidth="1"/>
    <col min="12054" max="12054" width="8.5703125" style="10" customWidth="1"/>
    <col min="12055" max="12055" width="23.42578125" style="10" customWidth="1"/>
    <col min="12056" max="12056" width="10.7109375" style="10" customWidth="1"/>
    <col min="12057" max="12288" width="9.140625" style="10"/>
    <col min="12289" max="12289" width="1.5703125" style="10" customWidth="1"/>
    <col min="12290" max="12290" width="32" style="10" customWidth="1"/>
    <col min="12291" max="12291" width="20.28515625" style="10" customWidth="1"/>
    <col min="12292" max="12292" width="11" style="10" customWidth="1"/>
    <col min="12293" max="12293" width="8.85546875" style="10" customWidth="1"/>
    <col min="12294" max="12294" width="0.85546875" style="10" customWidth="1"/>
    <col min="12295" max="12309" width="5.28515625" style="10" customWidth="1"/>
    <col min="12310" max="12310" width="8.5703125" style="10" customWidth="1"/>
    <col min="12311" max="12311" width="23.42578125" style="10" customWidth="1"/>
    <col min="12312" max="12312" width="10.7109375" style="10" customWidth="1"/>
    <col min="12313" max="12544" width="9.140625" style="10"/>
    <col min="12545" max="12545" width="1.5703125" style="10" customWidth="1"/>
    <col min="12546" max="12546" width="32" style="10" customWidth="1"/>
    <col min="12547" max="12547" width="20.28515625" style="10" customWidth="1"/>
    <col min="12548" max="12548" width="11" style="10" customWidth="1"/>
    <col min="12549" max="12549" width="8.85546875" style="10" customWidth="1"/>
    <col min="12550" max="12550" width="0.85546875" style="10" customWidth="1"/>
    <col min="12551" max="12565" width="5.28515625" style="10" customWidth="1"/>
    <col min="12566" max="12566" width="8.5703125" style="10" customWidth="1"/>
    <col min="12567" max="12567" width="23.42578125" style="10" customWidth="1"/>
    <col min="12568" max="12568" width="10.7109375" style="10" customWidth="1"/>
    <col min="12569" max="12800" width="9.140625" style="10"/>
    <col min="12801" max="12801" width="1.5703125" style="10" customWidth="1"/>
    <col min="12802" max="12802" width="32" style="10" customWidth="1"/>
    <col min="12803" max="12803" width="20.28515625" style="10" customWidth="1"/>
    <col min="12804" max="12804" width="11" style="10" customWidth="1"/>
    <col min="12805" max="12805" width="8.85546875" style="10" customWidth="1"/>
    <col min="12806" max="12806" width="0.85546875" style="10" customWidth="1"/>
    <col min="12807" max="12821" width="5.28515625" style="10" customWidth="1"/>
    <col min="12822" max="12822" width="8.5703125" style="10" customWidth="1"/>
    <col min="12823" max="12823" width="23.42578125" style="10" customWidth="1"/>
    <col min="12824" max="12824" width="10.7109375" style="10" customWidth="1"/>
    <col min="12825" max="13056" width="9.140625" style="10"/>
    <col min="13057" max="13057" width="1.5703125" style="10" customWidth="1"/>
    <col min="13058" max="13058" width="32" style="10" customWidth="1"/>
    <col min="13059" max="13059" width="20.28515625" style="10" customWidth="1"/>
    <col min="13060" max="13060" width="11" style="10" customWidth="1"/>
    <col min="13061" max="13061" width="8.85546875" style="10" customWidth="1"/>
    <col min="13062" max="13062" width="0.85546875" style="10" customWidth="1"/>
    <col min="13063" max="13077" width="5.28515625" style="10" customWidth="1"/>
    <col min="13078" max="13078" width="8.5703125" style="10" customWidth="1"/>
    <col min="13079" max="13079" width="23.42578125" style="10" customWidth="1"/>
    <col min="13080" max="13080" width="10.7109375" style="10" customWidth="1"/>
    <col min="13081" max="13312" width="9.140625" style="10"/>
    <col min="13313" max="13313" width="1.5703125" style="10" customWidth="1"/>
    <col min="13314" max="13314" width="32" style="10" customWidth="1"/>
    <col min="13315" max="13315" width="20.28515625" style="10" customWidth="1"/>
    <col min="13316" max="13316" width="11" style="10" customWidth="1"/>
    <col min="13317" max="13317" width="8.85546875" style="10" customWidth="1"/>
    <col min="13318" max="13318" width="0.85546875" style="10" customWidth="1"/>
    <col min="13319" max="13333" width="5.28515625" style="10" customWidth="1"/>
    <col min="13334" max="13334" width="8.5703125" style="10" customWidth="1"/>
    <col min="13335" max="13335" width="23.42578125" style="10" customWidth="1"/>
    <col min="13336" max="13336" width="10.7109375" style="10" customWidth="1"/>
    <col min="13337" max="13568" width="9.140625" style="10"/>
    <col min="13569" max="13569" width="1.5703125" style="10" customWidth="1"/>
    <col min="13570" max="13570" width="32" style="10" customWidth="1"/>
    <col min="13571" max="13571" width="20.28515625" style="10" customWidth="1"/>
    <col min="13572" max="13572" width="11" style="10" customWidth="1"/>
    <col min="13573" max="13573" width="8.85546875" style="10" customWidth="1"/>
    <col min="13574" max="13574" width="0.85546875" style="10" customWidth="1"/>
    <col min="13575" max="13589" width="5.28515625" style="10" customWidth="1"/>
    <col min="13590" max="13590" width="8.5703125" style="10" customWidth="1"/>
    <col min="13591" max="13591" width="23.42578125" style="10" customWidth="1"/>
    <col min="13592" max="13592" width="10.7109375" style="10" customWidth="1"/>
    <col min="13593" max="13824" width="9.140625" style="10"/>
    <col min="13825" max="13825" width="1.5703125" style="10" customWidth="1"/>
    <col min="13826" max="13826" width="32" style="10" customWidth="1"/>
    <col min="13827" max="13827" width="20.28515625" style="10" customWidth="1"/>
    <col min="13828" max="13828" width="11" style="10" customWidth="1"/>
    <col min="13829" max="13829" width="8.85546875" style="10" customWidth="1"/>
    <col min="13830" max="13830" width="0.85546875" style="10" customWidth="1"/>
    <col min="13831" max="13845" width="5.28515625" style="10" customWidth="1"/>
    <col min="13846" max="13846" width="8.5703125" style="10" customWidth="1"/>
    <col min="13847" max="13847" width="23.42578125" style="10" customWidth="1"/>
    <col min="13848" max="13848" width="10.7109375" style="10" customWidth="1"/>
    <col min="13849" max="14080" width="9.140625" style="10"/>
    <col min="14081" max="14081" width="1.5703125" style="10" customWidth="1"/>
    <col min="14082" max="14082" width="32" style="10" customWidth="1"/>
    <col min="14083" max="14083" width="20.28515625" style="10" customWidth="1"/>
    <col min="14084" max="14084" width="11" style="10" customWidth="1"/>
    <col min="14085" max="14085" width="8.85546875" style="10" customWidth="1"/>
    <col min="14086" max="14086" width="0.85546875" style="10" customWidth="1"/>
    <col min="14087" max="14101" width="5.28515625" style="10" customWidth="1"/>
    <col min="14102" max="14102" width="8.5703125" style="10" customWidth="1"/>
    <col min="14103" max="14103" width="23.42578125" style="10" customWidth="1"/>
    <col min="14104" max="14104" width="10.7109375" style="10" customWidth="1"/>
    <col min="14105" max="14336" width="9.140625" style="10"/>
    <col min="14337" max="14337" width="1.5703125" style="10" customWidth="1"/>
    <col min="14338" max="14338" width="32" style="10" customWidth="1"/>
    <col min="14339" max="14339" width="20.28515625" style="10" customWidth="1"/>
    <col min="14340" max="14340" width="11" style="10" customWidth="1"/>
    <col min="14341" max="14341" width="8.85546875" style="10" customWidth="1"/>
    <col min="14342" max="14342" width="0.85546875" style="10" customWidth="1"/>
    <col min="14343" max="14357" width="5.28515625" style="10" customWidth="1"/>
    <col min="14358" max="14358" width="8.5703125" style="10" customWidth="1"/>
    <col min="14359" max="14359" width="23.42578125" style="10" customWidth="1"/>
    <col min="14360" max="14360" width="10.7109375" style="10" customWidth="1"/>
    <col min="14361" max="14592" width="9.140625" style="10"/>
    <col min="14593" max="14593" width="1.5703125" style="10" customWidth="1"/>
    <col min="14594" max="14594" width="32" style="10" customWidth="1"/>
    <col min="14595" max="14595" width="20.28515625" style="10" customWidth="1"/>
    <col min="14596" max="14596" width="11" style="10" customWidth="1"/>
    <col min="14597" max="14597" width="8.85546875" style="10" customWidth="1"/>
    <col min="14598" max="14598" width="0.85546875" style="10" customWidth="1"/>
    <col min="14599" max="14613" width="5.28515625" style="10" customWidth="1"/>
    <col min="14614" max="14614" width="8.5703125" style="10" customWidth="1"/>
    <col min="14615" max="14615" width="23.42578125" style="10" customWidth="1"/>
    <col min="14616" max="14616" width="10.7109375" style="10" customWidth="1"/>
    <col min="14617" max="14848" width="9.140625" style="10"/>
    <col min="14849" max="14849" width="1.5703125" style="10" customWidth="1"/>
    <col min="14850" max="14850" width="32" style="10" customWidth="1"/>
    <col min="14851" max="14851" width="20.28515625" style="10" customWidth="1"/>
    <col min="14852" max="14852" width="11" style="10" customWidth="1"/>
    <col min="14853" max="14853" width="8.85546875" style="10" customWidth="1"/>
    <col min="14854" max="14854" width="0.85546875" style="10" customWidth="1"/>
    <col min="14855" max="14869" width="5.28515625" style="10" customWidth="1"/>
    <col min="14870" max="14870" width="8.5703125" style="10" customWidth="1"/>
    <col min="14871" max="14871" width="23.42578125" style="10" customWidth="1"/>
    <col min="14872" max="14872" width="10.7109375" style="10" customWidth="1"/>
    <col min="14873" max="15104" width="9.140625" style="10"/>
    <col min="15105" max="15105" width="1.5703125" style="10" customWidth="1"/>
    <col min="15106" max="15106" width="32" style="10" customWidth="1"/>
    <col min="15107" max="15107" width="20.28515625" style="10" customWidth="1"/>
    <col min="15108" max="15108" width="11" style="10" customWidth="1"/>
    <col min="15109" max="15109" width="8.85546875" style="10" customWidth="1"/>
    <col min="15110" max="15110" width="0.85546875" style="10" customWidth="1"/>
    <col min="15111" max="15125" width="5.28515625" style="10" customWidth="1"/>
    <col min="15126" max="15126" width="8.5703125" style="10" customWidth="1"/>
    <col min="15127" max="15127" width="23.42578125" style="10" customWidth="1"/>
    <col min="15128" max="15128" width="10.7109375" style="10" customWidth="1"/>
    <col min="15129" max="15360" width="9.140625" style="10"/>
    <col min="15361" max="15361" width="1.5703125" style="10" customWidth="1"/>
    <col min="15362" max="15362" width="32" style="10" customWidth="1"/>
    <col min="15363" max="15363" width="20.28515625" style="10" customWidth="1"/>
    <col min="15364" max="15364" width="11" style="10" customWidth="1"/>
    <col min="15365" max="15365" width="8.85546875" style="10" customWidth="1"/>
    <col min="15366" max="15366" width="0.85546875" style="10" customWidth="1"/>
    <col min="15367" max="15381" width="5.28515625" style="10" customWidth="1"/>
    <col min="15382" max="15382" width="8.5703125" style="10" customWidth="1"/>
    <col min="15383" max="15383" width="23.42578125" style="10" customWidth="1"/>
    <col min="15384" max="15384" width="10.7109375" style="10" customWidth="1"/>
    <col min="15385" max="15616" width="9.140625" style="10"/>
    <col min="15617" max="15617" width="1.5703125" style="10" customWidth="1"/>
    <col min="15618" max="15618" width="32" style="10" customWidth="1"/>
    <col min="15619" max="15619" width="20.28515625" style="10" customWidth="1"/>
    <col min="15620" max="15620" width="11" style="10" customWidth="1"/>
    <col min="15621" max="15621" width="8.85546875" style="10" customWidth="1"/>
    <col min="15622" max="15622" width="0.85546875" style="10" customWidth="1"/>
    <col min="15623" max="15637" width="5.28515625" style="10" customWidth="1"/>
    <col min="15638" max="15638" width="8.5703125" style="10" customWidth="1"/>
    <col min="15639" max="15639" width="23.42578125" style="10" customWidth="1"/>
    <col min="15640" max="15640" width="10.7109375" style="10" customWidth="1"/>
    <col min="15641" max="15872" width="9.140625" style="10"/>
    <col min="15873" max="15873" width="1.5703125" style="10" customWidth="1"/>
    <col min="15874" max="15874" width="32" style="10" customWidth="1"/>
    <col min="15875" max="15875" width="20.28515625" style="10" customWidth="1"/>
    <col min="15876" max="15876" width="11" style="10" customWidth="1"/>
    <col min="15877" max="15877" width="8.85546875" style="10" customWidth="1"/>
    <col min="15878" max="15878" width="0.85546875" style="10" customWidth="1"/>
    <col min="15879" max="15893" width="5.28515625" style="10" customWidth="1"/>
    <col min="15894" max="15894" width="8.5703125" style="10" customWidth="1"/>
    <col min="15895" max="15895" width="23.42578125" style="10" customWidth="1"/>
    <col min="15896" max="15896" width="10.7109375" style="10" customWidth="1"/>
    <col min="15897" max="16128" width="9.140625" style="10"/>
    <col min="16129" max="16129" width="1.5703125" style="10" customWidth="1"/>
    <col min="16130" max="16130" width="32" style="10" customWidth="1"/>
    <col min="16131" max="16131" width="20.28515625" style="10" customWidth="1"/>
    <col min="16132" max="16132" width="11" style="10" customWidth="1"/>
    <col min="16133" max="16133" width="8.85546875" style="10" customWidth="1"/>
    <col min="16134" max="16134" width="0.85546875" style="10" customWidth="1"/>
    <col min="16135" max="16149" width="5.28515625" style="10" customWidth="1"/>
    <col min="16150" max="16150" width="8.5703125" style="10" customWidth="1"/>
    <col min="16151" max="16151" width="23.42578125" style="10" customWidth="1"/>
    <col min="16152" max="16152" width="10.7109375" style="10" customWidth="1"/>
    <col min="16153" max="16384" width="9.140625" style="10"/>
  </cols>
  <sheetData>
    <row r="1" spans="1:32" s="216" customFormat="1" ht="18" customHeight="1" x14ac:dyDescent="0.2">
      <c r="A1" s="210"/>
      <c r="B1" s="211" t="s">
        <v>53</v>
      </c>
      <c r="C1" s="212"/>
      <c r="D1" s="213"/>
      <c r="E1" s="213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36"/>
      <c r="R1" s="236"/>
      <c r="S1" s="236"/>
      <c r="T1" s="236"/>
      <c r="U1" s="236"/>
      <c r="V1" s="212"/>
      <c r="W1" s="213"/>
      <c r="X1" s="214"/>
      <c r="Y1" s="215"/>
      <c r="Z1" s="215"/>
      <c r="AA1" s="215"/>
      <c r="AB1" s="215"/>
      <c r="AC1" s="215"/>
      <c r="AD1" s="215"/>
      <c r="AE1" s="215"/>
      <c r="AF1" s="215"/>
    </row>
    <row r="2" spans="1:32" ht="18" customHeight="1" x14ac:dyDescent="0.25">
      <c r="A2" s="9"/>
      <c r="B2" s="11" t="s">
        <v>150</v>
      </c>
      <c r="C2" s="12"/>
      <c r="D2" s="74"/>
      <c r="E2" s="74"/>
      <c r="F2" s="75"/>
      <c r="G2" s="74"/>
      <c r="H2" s="12"/>
      <c r="I2" s="12"/>
      <c r="J2" s="12"/>
      <c r="K2" s="12"/>
      <c r="L2" s="12"/>
      <c r="M2" s="12"/>
      <c r="N2" s="12"/>
      <c r="O2" s="12"/>
      <c r="P2" s="12"/>
      <c r="Q2" s="237"/>
      <c r="R2" s="237"/>
      <c r="S2" s="237"/>
      <c r="T2" s="237"/>
      <c r="U2" s="237"/>
      <c r="V2" s="12"/>
      <c r="W2" s="74"/>
      <c r="X2" s="28"/>
      <c r="Y2" s="25"/>
      <c r="Z2" s="25"/>
      <c r="AA2" s="25"/>
      <c r="AB2" s="25"/>
      <c r="AC2" s="25"/>
      <c r="AD2" s="25"/>
      <c r="AE2" s="25"/>
      <c r="AF2" s="25"/>
    </row>
    <row r="3" spans="1:32" s="217" customFormat="1" ht="15" customHeight="1" x14ac:dyDescent="0.2">
      <c r="A3" s="24"/>
      <c r="B3" s="76" t="s">
        <v>33</v>
      </c>
      <c r="C3" s="23" t="s">
        <v>51</v>
      </c>
      <c r="D3" s="77" t="s">
        <v>35</v>
      </c>
      <c r="E3" s="78" t="s">
        <v>1</v>
      </c>
      <c r="F3" s="40"/>
      <c r="G3" s="79" t="s">
        <v>36</v>
      </c>
      <c r="H3" s="80" t="s">
        <v>37</v>
      </c>
      <c r="I3" s="80" t="s">
        <v>30</v>
      </c>
      <c r="J3" s="18" t="s">
        <v>38</v>
      </c>
      <c r="K3" s="81" t="s">
        <v>39</v>
      </c>
      <c r="L3" s="81" t="s">
        <v>40</v>
      </c>
      <c r="M3" s="79" t="s">
        <v>41</v>
      </c>
      <c r="N3" s="79" t="s">
        <v>29</v>
      </c>
      <c r="O3" s="80" t="s">
        <v>42</v>
      </c>
      <c r="P3" s="79" t="s">
        <v>37</v>
      </c>
      <c r="Q3" s="238" t="s">
        <v>15</v>
      </c>
      <c r="R3" s="238">
        <v>1</v>
      </c>
      <c r="S3" s="238">
        <v>2</v>
      </c>
      <c r="T3" s="238">
        <v>3</v>
      </c>
      <c r="U3" s="238" t="s">
        <v>43</v>
      </c>
      <c r="V3" s="18" t="s">
        <v>52</v>
      </c>
      <c r="W3" s="17" t="s">
        <v>44</v>
      </c>
      <c r="X3" s="17" t="s">
        <v>45</v>
      </c>
      <c r="Y3" s="25"/>
      <c r="Z3" s="25"/>
      <c r="AA3" s="25"/>
      <c r="AB3" s="25"/>
      <c r="AC3" s="25"/>
      <c r="AD3" s="25"/>
      <c r="AE3" s="25"/>
      <c r="AF3" s="25"/>
    </row>
    <row r="4" spans="1:32" s="217" customFormat="1" ht="15" customHeight="1" x14ac:dyDescent="0.2">
      <c r="A4" s="24"/>
      <c r="B4" s="83" t="s">
        <v>151</v>
      </c>
      <c r="C4" s="84" t="s">
        <v>152</v>
      </c>
      <c r="D4" s="85" t="s">
        <v>47</v>
      </c>
      <c r="E4" s="218" t="s">
        <v>100</v>
      </c>
      <c r="F4" s="40"/>
      <c r="G4" s="86">
        <v>1</v>
      </c>
      <c r="H4" s="88"/>
      <c r="I4" s="88"/>
      <c r="J4" s="87" t="s">
        <v>153</v>
      </c>
      <c r="K4" s="87">
        <v>3</v>
      </c>
      <c r="L4" s="87"/>
      <c r="M4" s="87">
        <v>1</v>
      </c>
      <c r="N4" s="86"/>
      <c r="O4" s="88">
        <v>1</v>
      </c>
      <c r="P4" s="86">
        <v>1</v>
      </c>
      <c r="Q4" s="239"/>
      <c r="R4" s="239"/>
      <c r="S4" s="239"/>
      <c r="T4" s="239"/>
      <c r="U4" s="239"/>
      <c r="V4" s="89"/>
      <c r="W4" s="84" t="s">
        <v>154</v>
      </c>
      <c r="X4" s="104" t="s">
        <v>155</v>
      </c>
      <c r="Y4" s="25"/>
      <c r="Z4" s="25"/>
      <c r="AA4" s="25"/>
      <c r="AB4" s="25"/>
      <c r="AC4" s="25"/>
      <c r="AD4" s="25"/>
      <c r="AE4" s="25"/>
      <c r="AF4" s="25"/>
    </row>
    <row r="5" spans="1:32" s="217" customFormat="1" ht="15" customHeight="1" x14ac:dyDescent="0.2">
      <c r="A5" s="24"/>
      <c r="B5" s="83" t="s">
        <v>156</v>
      </c>
      <c r="C5" s="84" t="s">
        <v>157</v>
      </c>
      <c r="D5" s="85" t="s">
        <v>47</v>
      </c>
      <c r="E5" s="218" t="s">
        <v>100</v>
      </c>
      <c r="F5" s="40"/>
      <c r="G5" s="86"/>
      <c r="H5" s="88"/>
      <c r="I5" s="88">
        <v>1</v>
      </c>
      <c r="J5" s="87"/>
      <c r="K5" s="87" t="s">
        <v>72</v>
      </c>
      <c r="L5" s="87"/>
      <c r="M5" s="87">
        <v>1</v>
      </c>
      <c r="N5" s="86"/>
      <c r="O5" s="88"/>
      <c r="P5" s="86"/>
      <c r="Q5" s="239"/>
      <c r="R5" s="239"/>
      <c r="S5" s="239"/>
      <c r="T5" s="239"/>
      <c r="U5" s="239"/>
      <c r="V5" s="89"/>
      <c r="W5" s="84" t="s">
        <v>83</v>
      </c>
      <c r="X5" s="104" t="s">
        <v>158</v>
      </c>
      <c r="Y5" s="25"/>
      <c r="Z5" s="25"/>
      <c r="AA5" s="25"/>
      <c r="AB5" s="25"/>
      <c r="AC5" s="25"/>
      <c r="AD5" s="25"/>
      <c r="AE5" s="25"/>
      <c r="AF5" s="25"/>
    </row>
    <row r="6" spans="1:32" s="217" customFormat="1" ht="15" customHeight="1" x14ac:dyDescent="0.2">
      <c r="A6" s="24"/>
      <c r="B6" s="83" t="s">
        <v>159</v>
      </c>
      <c r="C6" s="84" t="s">
        <v>160</v>
      </c>
      <c r="D6" s="85" t="s">
        <v>47</v>
      </c>
      <c r="E6" s="218" t="s">
        <v>100</v>
      </c>
      <c r="F6" s="40"/>
      <c r="G6" s="86"/>
      <c r="H6" s="88">
        <v>1</v>
      </c>
      <c r="I6" s="88"/>
      <c r="J6" s="87" t="s">
        <v>161</v>
      </c>
      <c r="K6" s="87">
        <v>3</v>
      </c>
      <c r="L6" s="87"/>
      <c r="M6" s="87">
        <v>1</v>
      </c>
      <c r="N6" s="86"/>
      <c r="O6" s="88">
        <v>1</v>
      </c>
      <c r="P6" s="86"/>
      <c r="Q6" s="239"/>
      <c r="R6" s="239"/>
      <c r="S6" s="239"/>
      <c r="T6" s="239"/>
      <c r="U6" s="239"/>
      <c r="V6" s="89"/>
      <c r="W6" s="84" t="s">
        <v>162</v>
      </c>
      <c r="X6" s="104" t="s">
        <v>163</v>
      </c>
      <c r="Y6" s="25"/>
      <c r="Z6" s="25"/>
      <c r="AA6" s="25"/>
      <c r="AB6" s="25"/>
      <c r="AC6" s="25"/>
      <c r="AD6" s="25"/>
      <c r="AE6" s="25"/>
      <c r="AF6" s="25"/>
    </row>
    <row r="7" spans="1:32" s="217" customFormat="1" ht="15" customHeight="1" x14ac:dyDescent="0.2">
      <c r="A7" s="24"/>
      <c r="B7" s="83" t="s">
        <v>164</v>
      </c>
      <c r="C7" s="84" t="s">
        <v>165</v>
      </c>
      <c r="D7" s="85" t="s">
        <v>47</v>
      </c>
      <c r="E7" s="218" t="s">
        <v>100</v>
      </c>
      <c r="F7" s="40"/>
      <c r="G7" s="86"/>
      <c r="H7" s="88"/>
      <c r="I7" s="88">
        <v>1</v>
      </c>
      <c r="J7" s="87" t="s">
        <v>161</v>
      </c>
      <c r="K7" s="87">
        <v>4</v>
      </c>
      <c r="L7" s="87"/>
      <c r="M7" s="87">
        <v>1</v>
      </c>
      <c r="N7" s="86"/>
      <c r="O7" s="88"/>
      <c r="P7" s="86"/>
      <c r="Q7" s="239"/>
      <c r="R7" s="239"/>
      <c r="S7" s="239"/>
      <c r="T7" s="239"/>
      <c r="U7" s="239"/>
      <c r="V7" s="89"/>
      <c r="W7" s="84" t="s">
        <v>166</v>
      </c>
      <c r="X7" s="104" t="s">
        <v>167</v>
      </c>
      <c r="Y7" s="25"/>
      <c r="Z7" s="25"/>
      <c r="AA7" s="25"/>
      <c r="AB7" s="25"/>
      <c r="AC7" s="25"/>
      <c r="AD7" s="25"/>
      <c r="AE7" s="25"/>
      <c r="AF7" s="25"/>
    </row>
    <row r="8" spans="1:32" s="217" customFormat="1" ht="15" customHeight="1" x14ac:dyDescent="0.2">
      <c r="A8" s="24"/>
      <c r="B8" s="83" t="s">
        <v>168</v>
      </c>
      <c r="C8" s="84" t="s">
        <v>76</v>
      </c>
      <c r="D8" s="85" t="s">
        <v>47</v>
      </c>
      <c r="E8" s="218" t="s">
        <v>100</v>
      </c>
      <c r="F8" s="40"/>
      <c r="G8" s="86"/>
      <c r="H8" s="88"/>
      <c r="I8" s="88">
        <v>1</v>
      </c>
      <c r="J8" s="87" t="s">
        <v>161</v>
      </c>
      <c r="K8" s="87">
        <v>3</v>
      </c>
      <c r="L8" s="87"/>
      <c r="M8" s="87">
        <v>1</v>
      </c>
      <c r="N8" s="86"/>
      <c r="O8" s="88"/>
      <c r="P8" s="86"/>
      <c r="Q8" s="239"/>
      <c r="R8" s="239"/>
      <c r="S8" s="239"/>
      <c r="T8" s="239"/>
      <c r="U8" s="239"/>
      <c r="V8" s="89"/>
      <c r="W8" s="84" t="s">
        <v>162</v>
      </c>
      <c r="X8" s="104" t="s">
        <v>169</v>
      </c>
      <c r="Y8" s="25"/>
      <c r="Z8" s="25"/>
      <c r="AA8" s="25"/>
      <c r="AB8" s="25"/>
      <c r="AC8" s="25"/>
      <c r="AD8" s="25"/>
      <c r="AE8" s="25"/>
      <c r="AF8" s="25"/>
    </row>
    <row r="9" spans="1:32" s="217" customFormat="1" ht="15" customHeight="1" x14ac:dyDescent="0.2">
      <c r="A9" s="24"/>
      <c r="B9" s="83" t="s">
        <v>170</v>
      </c>
      <c r="C9" s="84" t="s">
        <v>171</v>
      </c>
      <c r="D9" s="83" t="s">
        <v>47</v>
      </c>
      <c r="E9" s="219" t="s">
        <v>100</v>
      </c>
      <c r="F9" s="132"/>
      <c r="G9" s="86"/>
      <c r="H9" s="86"/>
      <c r="I9" s="88">
        <v>1</v>
      </c>
      <c r="J9" s="87"/>
      <c r="K9" s="87" t="s">
        <v>72</v>
      </c>
      <c r="L9" s="87"/>
      <c r="M9" s="86">
        <v>1</v>
      </c>
      <c r="N9" s="86"/>
      <c r="O9" s="86"/>
      <c r="P9" s="86"/>
      <c r="Q9" s="104" t="s">
        <v>203</v>
      </c>
      <c r="R9" s="104"/>
      <c r="S9" s="239"/>
      <c r="T9" s="239"/>
      <c r="U9" s="239"/>
      <c r="V9" s="249" t="s">
        <v>104</v>
      </c>
      <c r="W9" s="84" t="s">
        <v>172</v>
      </c>
      <c r="X9" s="220">
        <v>3826</v>
      </c>
      <c r="Y9" s="25"/>
      <c r="Z9" s="25"/>
      <c r="AA9" s="25"/>
      <c r="AB9" s="25"/>
      <c r="AC9" s="25"/>
      <c r="AD9" s="25"/>
      <c r="AE9" s="25"/>
      <c r="AF9" s="25"/>
    </row>
    <row r="10" spans="1:32" s="217" customFormat="1" ht="15" customHeight="1" x14ac:dyDescent="0.2">
      <c r="A10" s="24"/>
      <c r="B10" s="83" t="s">
        <v>173</v>
      </c>
      <c r="C10" s="84" t="s">
        <v>174</v>
      </c>
      <c r="D10" s="83" t="s">
        <v>47</v>
      </c>
      <c r="E10" s="219" t="s">
        <v>100</v>
      </c>
      <c r="F10" s="132"/>
      <c r="G10" s="86"/>
      <c r="H10" s="86">
        <v>1</v>
      </c>
      <c r="I10" s="88"/>
      <c r="J10" s="87" t="s">
        <v>161</v>
      </c>
      <c r="K10" s="87">
        <v>3</v>
      </c>
      <c r="L10" s="87" t="s">
        <v>46</v>
      </c>
      <c r="M10" s="86">
        <v>1</v>
      </c>
      <c r="N10" s="86"/>
      <c r="O10" s="86">
        <v>1</v>
      </c>
      <c r="P10" s="86"/>
      <c r="Q10" s="104" t="s">
        <v>200</v>
      </c>
      <c r="R10" s="104" t="s">
        <v>67</v>
      </c>
      <c r="S10" s="239" t="s">
        <v>73</v>
      </c>
      <c r="T10" s="239" t="s">
        <v>88</v>
      </c>
      <c r="U10" s="239" t="s">
        <v>68</v>
      </c>
      <c r="V10" s="89">
        <v>0.66700000000000004</v>
      </c>
      <c r="W10" s="84" t="s">
        <v>83</v>
      </c>
      <c r="X10" s="220">
        <v>4650</v>
      </c>
      <c r="Y10" s="25"/>
      <c r="Z10" s="25"/>
      <c r="AA10" s="25"/>
      <c r="AB10" s="25"/>
      <c r="AC10" s="25"/>
      <c r="AD10" s="25"/>
      <c r="AE10" s="25"/>
      <c r="AF10" s="25"/>
    </row>
    <row r="11" spans="1:32" s="217" customFormat="1" ht="15" customHeight="1" x14ac:dyDescent="0.2">
      <c r="A11" s="24"/>
      <c r="B11" s="83" t="s">
        <v>175</v>
      </c>
      <c r="C11" s="84" t="s">
        <v>176</v>
      </c>
      <c r="D11" s="83" t="s">
        <v>47</v>
      </c>
      <c r="E11" s="219" t="s">
        <v>100</v>
      </c>
      <c r="F11" s="132"/>
      <c r="G11" s="86"/>
      <c r="H11" s="86">
        <v>1</v>
      </c>
      <c r="I11" s="88"/>
      <c r="J11" s="87" t="s">
        <v>161</v>
      </c>
      <c r="K11" s="87">
        <v>3</v>
      </c>
      <c r="L11" s="87"/>
      <c r="M11" s="86">
        <v>1</v>
      </c>
      <c r="N11" s="86"/>
      <c r="O11" s="86">
        <v>1</v>
      </c>
      <c r="P11" s="86">
        <v>1</v>
      </c>
      <c r="Q11" s="104" t="s">
        <v>66</v>
      </c>
      <c r="R11" s="104" t="s">
        <v>75</v>
      </c>
      <c r="S11" s="239" t="s">
        <v>68</v>
      </c>
      <c r="T11" s="239" t="s">
        <v>77</v>
      </c>
      <c r="U11" s="239" t="s">
        <v>67</v>
      </c>
      <c r="V11" s="89">
        <v>0.75</v>
      </c>
      <c r="W11" s="84" t="s">
        <v>83</v>
      </c>
      <c r="X11" s="220">
        <v>13103</v>
      </c>
      <c r="Y11" s="25"/>
      <c r="Z11" s="25"/>
      <c r="AA11" s="25"/>
      <c r="AB11" s="25"/>
      <c r="AC11" s="25"/>
      <c r="AD11" s="25"/>
      <c r="AE11" s="25"/>
      <c r="AF11" s="25"/>
    </row>
    <row r="12" spans="1:32" s="217" customFormat="1" ht="15" customHeight="1" x14ac:dyDescent="0.2">
      <c r="A12" s="24"/>
      <c r="B12" s="83" t="s">
        <v>70</v>
      </c>
      <c r="C12" s="84" t="s">
        <v>71</v>
      </c>
      <c r="D12" s="83" t="s">
        <v>47</v>
      </c>
      <c r="E12" s="219" t="s">
        <v>100</v>
      </c>
      <c r="F12" s="132"/>
      <c r="G12" s="86">
        <v>1</v>
      </c>
      <c r="H12" s="88"/>
      <c r="I12" s="88"/>
      <c r="J12" s="87" t="s">
        <v>161</v>
      </c>
      <c r="K12" s="87">
        <v>3</v>
      </c>
      <c r="L12" s="87" t="s">
        <v>46</v>
      </c>
      <c r="M12" s="86">
        <v>1</v>
      </c>
      <c r="N12" s="86"/>
      <c r="O12" s="86">
        <v>2</v>
      </c>
      <c r="P12" s="86">
        <v>3</v>
      </c>
      <c r="Q12" s="104" t="s">
        <v>201</v>
      </c>
      <c r="R12" s="104" t="s">
        <v>67</v>
      </c>
      <c r="S12" s="239" t="s">
        <v>74</v>
      </c>
      <c r="T12" s="239" t="s">
        <v>68</v>
      </c>
      <c r="U12" s="239" t="s">
        <v>202</v>
      </c>
      <c r="V12" s="248">
        <v>0.63600000000000001</v>
      </c>
      <c r="W12" s="84" t="s">
        <v>177</v>
      </c>
      <c r="X12" s="220">
        <v>13500</v>
      </c>
      <c r="Y12" s="25"/>
      <c r="Z12" s="25"/>
      <c r="AA12" s="25"/>
      <c r="AB12" s="25"/>
      <c r="AC12" s="25"/>
      <c r="AD12" s="25"/>
      <c r="AE12" s="25"/>
      <c r="AF12" s="25"/>
    </row>
    <row r="13" spans="1:32" s="217" customFormat="1" ht="15" customHeight="1" x14ac:dyDescent="0.2">
      <c r="A13" s="9"/>
      <c r="B13" s="23" t="s">
        <v>7</v>
      </c>
      <c r="C13" s="18"/>
      <c r="D13" s="17"/>
      <c r="E13" s="90"/>
      <c r="F13" s="40"/>
      <c r="G13" s="19">
        <f>SUM(G4:G12)</f>
        <v>2</v>
      </c>
      <c r="H13" s="19">
        <f>SUM(H4:H12)</f>
        <v>3</v>
      </c>
      <c r="I13" s="19">
        <f>SUM(I4:I12)</f>
        <v>4</v>
      </c>
      <c r="J13" s="18"/>
      <c r="K13" s="18"/>
      <c r="L13" s="18"/>
      <c r="M13" s="19">
        <f t="shared" ref="M13:P13" si="0">SUM(M4:M12)</f>
        <v>9</v>
      </c>
      <c r="N13" s="19"/>
      <c r="O13" s="19">
        <f t="shared" si="0"/>
        <v>6</v>
      </c>
      <c r="P13" s="19">
        <f t="shared" si="0"/>
        <v>5</v>
      </c>
      <c r="Q13" s="92" t="s">
        <v>204</v>
      </c>
      <c r="R13" s="92" t="s">
        <v>73</v>
      </c>
      <c r="S13" s="92" t="s">
        <v>205</v>
      </c>
      <c r="T13" s="92" t="s">
        <v>85</v>
      </c>
      <c r="U13" s="92" t="s">
        <v>78</v>
      </c>
      <c r="V13" s="250">
        <v>0.67700000000000005</v>
      </c>
      <c r="W13" s="91"/>
      <c r="X13" s="92"/>
      <c r="Y13" s="25"/>
      <c r="Z13" s="25"/>
      <c r="AA13" s="25"/>
      <c r="AB13" s="25"/>
      <c r="AC13" s="25"/>
      <c r="AD13" s="25"/>
      <c r="AE13" s="25"/>
      <c r="AF13" s="25"/>
    </row>
    <row r="14" spans="1:32" customFormat="1" x14ac:dyDescent="0.25">
      <c r="A14" s="24"/>
      <c r="B14" s="100" t="s">
        <v>49</v>
      </c>
      <c r="C14" s="102" t="s">
        <v>178</v>
      </c>
      <c r="D14" s="221"/>
      <c r="E14" s="67"/>
      <c r="F14" s="68"/>
      <c r="G14" s="102"/>
      <c r="H14" s="67"/>
      <c r="I14" s="69"/>
      <c r="J14" s="67"/>
      <c r="K14" s="67"/>
      <c r="L14" s="67"/>
      <c r="M14" s="67"/>
      <c r="N14" s="67"/>
      <c r="O14" s="67"/>
      <c r="P14" s="67"/>
      <c r="Q14" s="133"/>
      <c r="R14" s="240"/>
      <c r="S14" s="133"/>
      <c r="T14" s="133"/>
      <c r="U14" s="133"/>
      <c r="V14" s="67"/>
      <c r="W14" s="98"/>
      <c r="X14" s="99"/>
      <c r="Y14" s="73"/>
      <c r="Z14" s="73"/>
      <c r="AA14" s="73"/>
      <c r="AB14" s="73"/>
      <c r="AC14" s="73"/>
      <c r="AD14" s="73"/>
    </row>
    <row r="15" spans="1:32" customFormat="1" x14ac:dyDescent="0.25">
      <c r="A15" s="24"/>
      <c r="B15" s="105"/>
      <c r="C15" s="106"/>
      <c r="D15" s="106"/>
      <c r="E15" s="94"/>
      <c r="F15" s="94"/>
      <c r="G15" s="107"/>
      <c r="H15" s="108"/>
      <c r="I15" s="93"/>
      <c r="J15" s="108"/>
      <c r="K15" s="93"/>
      <c r="L15" s="108"/>
      <c r="M15" s="93"/>
      <c r="N15" s="93"/>
      <c r="O15" s="93"/>
      <c r="P15" s="93"/>
      <c r="Q15" s="134"/>
      <c r="R15" s="134"/>
      <c r="S15" s="134"/>
      <c r="T15" s="134"/>
      <c r="U15" s="134"/>
      <c r="V15" s="93"/>
      <c r="W15" s="93"/>
      <c r="X15" s="109"/>
      <c r="Y15" s="73"/>
      <c r="Z15" s="73"/>
      <c r="AA15" s="73"/>
      <c r="AB15" s="73"/>
      <c r="AC15" s="73"/>
      <c r="AD15" s="73"/>
    </row>
    <row r="16" spans="1:32" customFormat="1" x14ac:dyDescent="0.25">
      <c r="A16" s="9"/>
      <c r="B16" s="76" t="s">
        <v>79</v>
      </c>
      <c r="C16" s="23" t="s">
        <v>34</v>
      </c>
      <c r="D16" s="77" t="s">
        <v>35</v>
      </c>
      <c r="E16" s="78" t="s">
        <v>1</v>
      </c>
      <c r="F16" s="25"/>
      <c r="G16" s="79" t="s">
        <v>36</v>
      </c>
      <c r="H16" s="80" t="s">
        <v>37</v>
      </c>
      <c r="I16" s="80" t="s">
        <v>30</v>
      </c>
      <c r="J16" s="18" t="s">
        <v>38</v>
      </c>
      <c r="K16" s="81" t="s">
        <v>39</v>
      </c>
      <c r="L16" s="81" t="s">
        <v>40</v>
      </c>
      <c r="M16" s="79" t="s">
        <v>41</v>
      </c>
      <c r="N16" s="79" t="s">
        <v>29</v>
      </c>
      <c r="O16" s="80" t="s">
        <v>42</v>
      </c>
      <c r="P16" s="79" t="s">
        <v>37</v>
      </c>
      <c r="Q16" s="238" t="s">
        <v>15</v>
      </c>
      <c r="R16" s="238">
        <v>1</v>
      </c>
      <c r="S16" s="238">
        <v>2</v>
      </c>
      <c r="T16" s="238">
        <v>3</v>
      </c>
      <c r="U16" s="238" t="s">
        <v>43</v>
      </c>
      <c r="V16" s="18" t="s">
        <v>20</v>
      </c>
      <c r="W16" s="17" t="s">
        <v>44</v>
      </c>
      <c r="X16" s="17" t="s">
        <v>45</v>
      </c>
      <c r="Y16" s="73"/>
      <c r="Z16" s="73"/>
      <c r="AA16" s="73"/>
      <c r="AB16" s="73"/>
      <c r="AC16" s="73"/>
      <c r="AD16" s="73"/>
    </row>
    <row r="17" spans="1:32" customFormat="1" x14ac:dyDescent="0.25">
      <c r="A17" s="9"/>
      <c r="B17" s="123" t="s">
        <v>179</v>
      </c>
      <c r="C17" s="124" t="s">
        <v>180</v>
      </c>
      <c r="D17" s="123" t="s">
        <v>65</v>
      </c>
      <c r="E17" s="131" t="s">
        <v>93</v>
      </c>
      <c r="F17" s="222"/>
      <c r="G17" s="82"/>
      <c r="H17" s="126"/>
      <c r="I17" s="126">
        <v>1</v>
      </c>
      <c r="J17" s="82" t="s">
        <v>42</v>
      </c>
      <c r="K17" s="127"/>
      <c r="L17" s="127"/>
      <c r="M17" s="127">
        <v>1</v>
      </c>
      <c r="N17" s="82"/>
      <c r="O17" s="126"/>
      <c r="P17" s="126"/>
      <c r="Q17" s="128"/>
      <c r="R17" s="128"/>
      <c r="S17" s="128"/>
      <c r="T17" s="128"/>
      <c r="U17" s="128"/>
      <c r="V17" s="129"/>
      <c r="W17" s="123" t="s">
        <v>181</v>
      </c>
      <c r="X17" s="82"/>
      <c r="Y17" s="73"/>
      <c r="Z17" s="73"/>
      <c r="AA17" s="73"/>
      <c r="AB17" s="73"/>
      <c r="AC17" s="73"/>
      <c r="AD17" s="73"/>
    </row>
    <row r="18" spans="1:32" customFormat="1" x14ac:dyDescent="0.25">
      <c r="A18" s="24"/>
      <c r="B18" s="105"/>
      <c r="C18" s="106"/>
      <c r="D18" s="106"/>
      <c r="E18" s="94"/>
      <c r="F18" s="94"/>
      <c r="G18" s="107"/>
      <c r="H18" s="108"/>
      <c r="I18" s="93"/>
      <c r="J18" s="108"/>
      <c r="K18" s="93"/>
      <c r="L18" s="108"/>
      <c r="M18" s="93"/>
      <c r="N18" s="93"/>
      <c r="O18" s="93"/>
      <c r="P18" s="93"/>
      <c r="Q18" s="134"/>
      <c r="R18" s="134"/>
      <c r="S18" s="134"/>
      <c r="T18" s="134"/>
      <c r="U18" s="134"/>
      <c r="V18" s="93"/>
      <c r="W18" s="93"/>
      <c r="X18" s="109"/>
      <c r="Y18" s="73"/>
      <c r="Z18" s="73"/>
      <c r="AA18" s="73"/>
      <c r="AB18" s="73"/>
      <c r="AC18" s="73"/>
      <c r="AD18" s="73"/>
    </row>
    <row r="19" spans="1:32" ht="18.75" customHeight="1" x14ac:dyDescent="0.2">
      <c r="A19" s="9"/>
      <c r="B19" s="110" t="s">
        <v>50</v>
      </c>
      <c r="C19" s="70"/>
      <c r="D19" s="72"/>
      <c r="E19" s="7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241"/>
      <c r="R19" s="241"/>
      <c r="S19" s="241"/>
      <c r="T19" s="241"/>
      <c r="U19" s="241"/>
      <c r="V19" s="70"/>
      <c r="W19" s="72"/>
      <c r="X19" s="65"/>
      <c r="Y19" s="25"/>
      <c r="Z19" s="25"/>
      <c r="AA19" s="25"/>
      <c r="AB19" s="25"/>
      <c r="AC19" s="25"/>
      <c r="AD19" s="25"/>
      <c r="AE19" s="25"/>
      <c r="AF19" s="25"/>
    </row>
    <row r="20" spans="1:32" s="217" customFormat="1" ht="15" customHeight="1" x14ac:dyDescent="0.2">
      <c r="A20" s="24"/>
      <c r="B20" s="76" t="s">
        <v>33</v>
      </c>
      <c r="C20" s="23" t="s">
        <v>51</v>
      </c>
      <c r="D20" s="77" t="s">
        <v>35</v>
      </c>
      <c r="E20" s="78" t="s">
        <v>1</v>
      </c>
      <c r="F20" s="40"/>
      <c r="G20" s="79" t="s">
        <v>36</v>
      </c>
      <c r="H20" s="80" t="s">
        <v>37</v>
      </c>
      <c r="I20" s="80" t="s">
        <v>30</v>
      </c>
      <c r="J20" s="18" t="s">
        <v>38</v>
      </c>
      <c r="K20" s="81" t="s">
        <v>39</v>
      </c>
      <c r="L20" s="81"/>
      <c r="M20" s="79" t="s">
        <v>41</v>
      </c>
      <c r="N20" s="79" t="s">
        <v>29</v>
      </c>
      <c r="O20" s="80" t="s">
        <v>42</v>
      </c>
      <c r="P20" s="79" t="s">
        <v>37</v>
      </c>
      <c r="Q20" s="238" t="s">
        <v>15</v>
      </c>
      <c r="R20" s="238">
        <v>1</v>
      </c>
      <c r="S20" s="238">
        <v>2</v>
      </c>
      <c r="T20" s="238">
        <v>3</v>
      </c>
      <c r="U20" s="238" t="s">
        <v>43</v>
      </c>
      <c r="V20" s="18" t="s">
        <v>52</v>
      </c>
      <c r="W20" s="17" t="s">
        <v>44</v>
      </c>
      <c r="X20" s="17" t="s">
        <v>45</v>
      </c>
      <c r="Y20" s="25"/>
      <c r="Z20" s="25"/>
      <c r="AA20" s="25"/>
      <c r="AB20" s="25"/>
      <c r="AC20" s="25"/>
      <c r="AD20" s="25"/>
      <c r="AE20" s="25"/>
      <c r="AF20" s="25"/>
    </row>
    <row r="21" spans="1:32" s="217" customFormat="1" ht="15" customHeight="1" x14ac:dyDescent="0.2">
      <c r="A21" s="24"/>
      <c r="B21" s="123" t="s">
        <v>182</v>
      </c>
      <c r="C21" s="124" t="s">
        <v>183</v>
      </c>
      <c r="D21" s="125" t="s">
        <v>82</v>
      </c>
      <c r="E21" s="223" t="s">
        <v>93</v>
      </c>
      <c r="F21" s="40"/>
      <c r="G21" s="224"/>
      <c r="H21" s="225"/>
      <c r="I21" s="225">
        <v>1</v>
      </c>
      <c r="J21" s="226" t="s">
        <v>72</v>
      </c>
      <c r="K21" s="226"/>
      <c r="L21" s="226"/>
      <c r="M21" s="226">
        <v>1</v>
      </c>
      <c r="N21" s="224"/>
      <c r="O21" s="225"/>
      <c r="P21" s="224"/>
      <c r="Q21" s="128"/>
      <c r="R21" s="128"/>
      <c r="S21" s="128"/>
      <c r="T21" s="128"/>
      <c r="U21" s="128"/>
      <c r="V21" s="129"/>
      <c r="W21" s="124" t="s">
        <v>184</v>
      </c>
      <c r="X21" s="130">
        <v>1244</v>
      </c>
      <c r="Y21" s="25"/>
      <c r="Z21" s="25"/>
      <c r="AA21" s="25"/>
      <c r="AB21" s="25"/>
      <c r="AC21" s="25"/>
      <c r="AD21" s="25"/>
      <c r="AE21" s="25"/>
      <c r="AF21" s="25"/>
    </row>
    <row r="22" spans="1:32" s="217" customFormat="1" ht="15" customHeight="1" x14ac:dyDescent="0.2">
      <c r="A22" s="24"/>
      <c r="B22" s="227" t="s">
        <v>185</v>
      </c>
      <c r="C22" s="228" t="s">
        <v>186</v>
      </c>
      <c r="D22" s="97" t="s">
        <v>187</v>
      </c>
      <c r="E22" s="229" t="s">
        <v>100</v>
      </c>
      <c r="F22" s="40"/>
      <c r="G22" s="230">
        <v>1</v>
      </c>
      <c r="H22" s="231"/>
      <c r="I22" s="231"/>
      <c r="J22" s="232" t="s">
        <v>42</v>
      </c>
      <c r="K22" s="232">
        <v>3</v>
      </c>
      <c r="L22" s="232" t="s">
        <v>48</v>
      </c>
      <c r="M22" s="232">
        <v>1</v>
      </c>
      <c r="N22" s="230"/>
      <c r="O22" s="231"/>
      <c r="P22" s="230"/>
      <c r="Q22" s="242"/>
      <c r="R22" s="242"/>
      <c r="S22" s="242"/>
      <c r="T22" s="242"/>
      <c r="U22" s="242"/>
      <c r="V22" s="233"/>
      <c r="W22" s="228" t="s">
        <v>188</v>
      </c>
      <c r="X22" s="234">
        <v>1244</v>
      </c>
      <c r="Y22" s="25"/>
      <c r="Z22" s="25"/>
      <c r="AA22" s="25"/>
      <c r="AB22" s="25"/>
      <c r="AC22" s="25"/>
      <c r="AD22" s="25"/>
      <c r="AE22" s="25"/>
      <c r="AF22" s="25"/>
    </row>
    <row r="23" spans="1:32" s="217" customFormat="1" ht="15" customHeight="1" x14ac:dyDescent="0.2">
      <c r="A23" s="24"/>
      <c r="B23" s="123" t="s">
        <v>189</v>
      </c>
      <c r="C23" s="124" t="s">
        <v>180</v>
      </c>
      <c r="D23" s="125" t="s">
        <v>82</v>
      </c>
      <c r="E23" s="223" t="s">
        <v>100</v>
      </c>
      <c r="F23" s="40"/>
      <c r="G23" s="224">
        <v>1</v>
      </c>
      <c r="H23" s="225"/>
      <c r="I23" s="225"/>
      <c r="J23" s="226" t="s">
        <v>161</v>
      </c>
      <c r="K23" s="226">
        <v>7</v>
      </c>
      <c r="L23" s="226" t="s">
        <v>190</v>
      </c>
      <c r="M23" s="226">
        <v>1</v>
      </c>
      <c r="N23" s="224"/>
      <c r="O23" s="225"/>
      <c r="P23" s="224"/>
      <c r="Q23" s="128"/>
      <c r="R23" s="128"/>
      <c r="S23" s="128"/>
      <c r="T23" s="128"/>
      <c r="U23" s="128"/>
      <c r="V23" s="129"/>
      <c r="W23" s="124" t="s">
        <v>69</v>
      </c>
      <c r="X23" s="130">
        <v>1824</v>
      </c>
      <c r="Y23" s="25"/>
      <c r="Z23" s="25"/>
      <c r="AA23" s="25"/>
      <c r="AB23" s="25"/>
      <c r="AC23" s="25"/>
      <c r="AD23" s="25"/>
      <c r="AE23" s="25"/>
      <c r="AF23" s="25"/>
    </row>
    <row r="24" spans="1:32" s="217" customFormat="1" ht="15" customHeight="1" x14ac:dyDescent="0.2">
      <c r="A24" s="24"/>
      <c r="B24" s="123" t="s">
        <v>191</v>
      </c>
      <c r="C24" s="124" t="s">
        <v>87</v>
      </c>
      <c r="D24" s="125" t="s">
        <v>82</v>
      </c>
      <c r="E24" s="223" t="s">
        <v>100</v>
      </c>
      <c r="F24" s="40"/>
      <c r="G24" s="224">
        <v>1</v>
      </c>
      <c r="H24" s="225"/>
      <c r="I24" s="225"/>
      <c r="J24" s="226" t="s">
        <v>161</v>
      </c>
      <c r="K24" s="226">
        <v>3</v>
      </c>
      <c r="L24" s="226" t="s">
        <v>192</v>
      </c>
      <c r="M24" s="226">
        <v>1</v>
      </c>
      <c r="N24" s="224"/>
      <c r="O24" s="225">
        <v>1</v>
      </c>
      <c r="P24" s="224">
        <v>1</v>
      </c>
      <c r="Q24" s="128"/>
      <c r="R24" s="128"/>
      <c r="S24" s="128"/>
      <c r="T24" s="128"/>
      <c r="U24" s="128"/>
      <c r="V24" s="129"/>
      <c r="W24" s="124" t="s">
        <v>69</v>
      </c>
      <c r="X24" s="130">
        <v>1056</v>
      </c>
      <c r="Y24" s="25"/>
      <c r="Z24" s="25"/>
      <c r="AA24" s="25"/>
      <c r="AB24" s="25"/>
      <c r="AC24" s="25"/>
      <c r="AD24" s="25"/>
      <c r="AE24" s="25"/>
      <c r="AF24" s="25"/>
    </row>
    <row r="25" spans="1:32" s="217" customFormat="1" ht="15" customHeight="1" x14ac:dyDescent="0.2">
      <c r="A25" s="24"/>
      <c r="B25" s="123" t="s">
        <v>193</v>
      </c>
      <c r="C25" s="124" t="s">
        <v>194</v>
      </c>
      <c r="D25" s="125" t="s">
        <v>82</v>
      </c>
      <c r="E25" s="223" t="s">
        <v>100</v>
      </c>
      <c r="F25" s="40"/>
      <c r="G25" s="224">
        <v>1</v>
      </c>
      <c r="H25" s="225"/>
      <c r="I25" s="225"/>
      <c r="J25" s="226" t="s">
        <v>161</v>
      </c>
      <c r="K25" s="226">
        <v>3</v>
      </c>
      <c r="L25" s="226"/>
      <c r="M25" s="226">
        <v>1</v>
      </c>
      <c r="N25" s="224"/>
      <c r="O25" s="225"/>
      <c r="P25" s="224">
        <v>2</v>
      </c>
      <c r="Q25" s="128"/>
      <c r="R25" s="128"/>
      <c r="S25" s="128"/>
      <c r="T25" s="128"/>
      <c r="U25" s="128"/>
      <c r="V25" s="129"/>
      <c r="W25" s="124" t="s">
        <v>69</v>
      </c>
      <c r="X25" s="130">
        <v>1340</v>
      </c>
      <c r="Y25" s="25"/>
      <c r="Z25" s="25"/>
      <c r="AA25" s="25"/>
      <c r="AB25" s="25"/>
      <c r="AC25" s="25"/>
      <c r="AD25" s="25"/>
      <c r="AE25" s="25"/>
      <c r="AF25" s="25"/>
    </row>
    <row r="26" spans="1:32" s="217" customFormat="1" ht="15" customHeight="1" x14ac:dyDescent="0.2">
      <c r="A26" s="24"/>
      <c r="B26" s="123" t="s">
        <v>195</v>
      </c>
      <c r="C26" s="124" t="s">
        <v>196</v>
      </c>
      <c r="D26" s="125" t="s">
        <v>82</v>
      </c>
      <c r="E26" s="223" t="s">
        <v>100</v>
      </c>
      <c r="F26" s="40"/>
      <c r="G26" s="224">
        <v>1</v>
      </c>
      <c r="H26" s="225"/>
      <c r="I26" s="225"/>
      <c r="J26" s="226" t="s">
        <v>161</v>
      </c>
      <c r="K26" s="226">
        <v>7</v>
      </c>
      <c r="L26" s="226"/>
      <c r="M26" s="226">
        <v>1</v>
      </c>
      <c r="N26" s="224"/>
      <c r="O26" s="225"/>
      <c r="P26" s="224">
        <v>1</v>
      </c>
      <c r="Q26" s="128"/>
      <c r="R26" s="128"/>
      <c r="S26" s="128"/>
      <c r="T26" s="128"/>
      <c r="U26" s="128"/>
      <c r="V26" s="129"/>
      <c r="W26" s="124" t="s">
        <v>69</v>
      </c>
      <c r="X26" s="130">
        <v>1340</v>
      </c>
      <c r="Y26" s="25"/>
      <c r="Z26" s="25"/>
      <c r="AA26" s="25"/>
      <c r="AB26" s="25"/>
      <c r="AC26" s="25"/>
      <c r="AD26" s="25"/>
      <c r="AE26" s="25"/>
      <c r="AF26" s="25"/>
    </row>
    <row r="27" spans="1:32" s="217" customFormat="1" ht="15" customHeight="1" x14ac:dyDescent="0.2">
      <c r="A27" s="24"/>
      <c r="B27" s="125" t="s">
        <v>197</v>
      </c>
      <c r="C27" s="251" t="s">
        <v>198</v>
      </c>
      <c r="D27" s="125" t="s">
        <v>82</v>
      </c>
      <c r="E27" s="252" t="s">
        <v>100</v>
      </c>
      <c r="F27" s="40"/>
      <c r="G27" s="253"/>
      <c r="H27" s="254"/>
      <c r="I27" s="253">
        <v>1</v>
      </c>
      <c r="J27" s="255" t="s">
        <v>161</v>
      </c>
      <c r="K27" s="255">
        <v>3</v>
      </c>
      <c r="L27" s="254"/>
      <c r="M27" s="256">
        <v>1</v>
      </c>
      <c r="N27" s="257"/>
      <c r="O27" s="257"/>
      <c r="P27" s="257">
        <v>1</v>
      </c>
      <c r="Q27" s="258" t="s">
        <v>216</v>
      </c>
      <c r="R27" s="258" t="s">
        <v>77</v>
      </c>
      <c r="S27" s="258" t="s">
        <v>67</v>
      </c>
      <c r="T27" s="258" t="s">
        <v>217</v>
      </c>
      <c r="U27" s="258" t="s">
        <v>217</v>
      </c>
      <c r="V27" s="259">
        <v>0.6</v>
      </c>
      <c r="W27" s="252" t="s">
        <v>83</v>
      </c>
      <c r="X27" s="82">
        <v>1556</v>
      </c>
      <c r="Y27" s="25"/>
      <c r="Z27" s="25"/>
      <c r="AA27" s="25"/>
      <c r="AB27" s="25"/>
      <c r="AC27" s="25"/>
      <c r="AD27" s="25"/>
      <c r="AE27" s="25"/>
      <c r="AF27" s="25"/>
    </row>
    <row r="28" spans="1:32" s="217" customFormat="1" ht="15" customHeight="1" x14ac:dyDescent="0.2">
      <c r="A28" s="24"/>
      <c r="B28" s="125" t="s">
        <v>80</v>
      </c>
      <c r="C28" s="251" t="s">
        <v>81</v>
      </c>
      <c r="D28" s="125" t="s">
        <v>82</v>
      </c>
      <c r="E28" s="252" t="s">
        <v>100</v>
      </c>
      <c r="F28" s="40"/>
      <c r="G28" s="253"/>
      <c r="H28" s="254"/>
      <c r="I28" s="253">
        <v>1</v>
      </c>
      <c r="J28" s="255" t="s">
        <v>161</v>
      </c>
      <c r="K28" s="255">
        <v>3</v>
      </c>
      <c r="L28" s="254" t="s">
        <v>46</v>
      </c>
      <c r="M28" s="256">
        <v>1</v>
      </c>
      <c r="N28" s="257"/>
      <c r="O28" s="257"/>
      <c r="P28" s="257"/>
      <c r="Q28" s="258" t="s">
        <v>218</v>
      </c>
      <c r="R28" s="258" t="s">
        <v>217</v>
      </c>
      <c r="S28" s="258" t="s">
        <v>68</v>
      </c>
      <c r="T28" s="258" t="s">
        <v>75</v>
      </c>
      <c r="U28" s="258"/>
      <c r="V28" s="259">
        <v>0.5</v>
      </c>
      <c r="W28" s="252" t="s">
        <v>83</v>
      </c>
      <c r="X28" s="82">
        <v>1547</v>
      </c>
      <c r="Y28" s="25"/>
      <c r="Z28" s="25"/>
      <c r="AA28" s="25"/>
      <c r="AB28" s="25"/>
      <c r="AC28" s="25"/>
      <c r="AD28" s="25"/>
      <c r="AE28" s="25"/>
      <c r="AF28" s="25"/>
    </row>
    <row r="29" spans="1:32" s="217" customFormat="1" ht="15" customHeight="1" x14ac:dyDescent="0.2">
      <c r="A29" s="24"/>
      <c r="B29" s="125" t="s">
        <v>86</v>
      </c>
      <c r="C29" s="251" t="s">
        <v>87</v>
      </c>
      <c r="D29" s="125" t="s">
        <v>82</v>
      </c>
      <c r="E29" s="252" t="s">
        <v>100</v>
      </c>
      <c r="F29" s="40"/>
      <c r="G29" s="253">
        <v>1</v>
      </c>
      <c r="H29" s="254"/>
      <c r="I29" s="253"/>
      <c r="J29" s="255" t="s">
        <v>161</v>
      </c>
      <c r="K29" s="255">
        <v>3</v>
      </c>
      <c r="L29" s="254"/>
      <c r="M29" s="256">
        <v>1</v>
      </c>
      <c r="N29" s="257"/>
      <c r="O29" s="257">
        <v>1</v>
      </c>
      <c r="P29" s="257"/>
      <c r="Q29" s="258" t="s">
        <v>219</v>
      </c>
      <c r="R29" s="258" t="s">
        <v>75</v>
      </c>
      <c r="S29" s="258" t="s">
        <v>77</v>
      </c>
      <c r="T29" s="258" t="s">
        <v>75</v>
      </c>
      <c r="U29" s="258" t="s">
        <v>68</v>
      </c>
      <c r="V29" s="259">
        <v>0.7</v>
      </c>
      <c r="W29" s="252" t="s">
        <v>84</v>
      </c>
      <c r="X29" s="82">
        <v>2450</v>
      </c>
      <c r="Y29" s="25"/>
      <c r="Z29" s="25"/>
      <c r="AA29" s="25"/>
      <c r="AB29" s="25"/>
      <c r="AC29" s="25"/>
      <c r="AD29" s="25"/>
      <c r="AE29" s="25"/>
      <c r="AF29" s="25"/>
    </row>
    <row r="30" spans="1:32" s="217" customFormat="1" ht="15" customHeight="1" x14ac:dyDescent="0.2">
      <c r="A30" s="9"/>
      <c r="B30" s="23" t="s">
        <v>7</v>
      </c>
      <c r="C30" s="18"/>
      <c r="D30" s="17"/>
      <c r="E30" s="90"/>
      <c r="F30" s="40"/>
      <c r="G30" s="19">
        <f>SUM(G21:G29)</f>
        <v>6</v>
      </c>
      <c r="H30" s="19"/>
      <c r="I30" s="19">
        <f>SUM(I21:I29)</f>
        <v>3</v>
      </c>
      <c r="J30" s="18"/>
      <c r="K30" s="18"/>
      <c r="L30" s="18"/>
      <c r="M30" s="19">
        <f t="shared" ref="M30:P30" si="1">SUM(M21:M29)</f>
        <v>9</v>
      </c>
      <c r="N30" s="19"/>
      <c r="O30" s="19">
        <f t="shared" si="1"/>
        <v>2</v>
      </c>
      <c r="P30" s="19">
        <f t="shared" si="1"/>
        <v>5</v>
      </c>
      <c r="Q30" s="92" t="s">
        <v>220</v>
      </c>
      <c r="R30" s="92" t="s">
        <v>221</v>
      </c>
      <c r="S30" s="92" t="s">
        <v>73</v>
      </c>
      <c r="T30" s="92" t="s">
        <v>222</v>
      </c>
      <c r="U30" s="92" t="s">
        <v>223</v>
      </c>
      <c r="V30" s="35">
        <v>0.61899999999999999</v>
      </c>
      <c r="W30" s="91"/>
      <c r="X30" s="92"/>
      <c r="Y30" s="25"/>
      <c r="Z30" s="25"/>
      <c r="AA30" s="25"/>
      <c r="AB30" s="25"/>
      <c r="AC30" s="25"/>
      <c r="AD30" s="25"/>
      <c r="AE30" s="25"/>
      <c r="AF30" s="25"/>
    </row>
    <row r="31" spans="1:32" customFormat="1" x14ac:dyDescent="0.25">
      <c r="A31" s="24"/>
      <c r="B31" s="100" t="s">
        <v>49</v>
      </c>
      <c r="C31" s="98" t="s">
        <v>199</v>
      </c>
      <c r="D31" s="101"/>
      <c r="E31" s="67"/>
      <c r="F31" s="68"/>
      <c r="G31" s="102"/>
      <c r="H31" s="67"/>
      <c r="I31" s="69"/>
      <c r="J31" s="67"/>
      <c r="K31" s="67"/>
      <c r="L31" s="67"/>
      <c r="M31" s="67"/>
      <c r="N31" s="67"/>
      <c r="O31" s="67"/>
      <c r="P31" s="67"/>
      <c r="Q31" s="133"/>
      <c r="R31" s="240"/>
      <c r="S31" s="133"/>
      <c r="T31" s="133"/>
      <c r="U31" s="133"/>
      <c r="V31" s="67"/>
      <c r="W31" s="98"/>
      <c r="X31" s="99"/>
      <c r="Y31" s="73"/>
      <c r="Z31" s="73"/>
      <c r="AA31" s="73"/>
      <c r="AB31" s="73"/>
      <c r="AC31" s="73"/>
      <c r="AD31" s="73"/>
    </row>
    <row r="32" spans="1:32" customFormat="1" x14ac:dyDescent="0.25">
      <c r="A32" s="24"/>
      <c r="B32" s="235"/>
      <c r="C32" s="93"/>
      <c r="D32" s="106"/>
      <c r="E32" s="94"/>
      <c r="F32" s="94"/>
      <c r="G32" s="93"/>
      <c r="H32" s="108"/>
      <c r="I32" s="108"/>
      <c r="J32" s="108"/>
      <c r="K32" s="108"/>
      <c r="L32" s="108"/>
      <c r="M32" s="93"/>
      <c r="N32" s="108"/>
      <c r="O32" s="108"/>
      <c r="P32" s="108"/>
      <c r="Q32" s="243"/>
      <c r="R32" s="134"/>
      <c r="S32" s="243"/>
      <c r="T32" s="243"/>
      <c r="U32" s="243"/>
      <c r="V32" s="108"/>
      <c r="W32" s="93"/>
      <c r="X32" s="109"/>
      <c r="Y32" s="73"/>
      <c r="Z32" s="73"/>
      <c r="AA32" s="73"/>
      <c r="AB32" s="73"/>
      <c r="AC32" s="73"/>
      <c r="AD32" s="73"/>
    </row>
    <row r="33" spans="1:32" s="217" customFormat="1" ht="15" customHeight="1" x14ac:dyDescent="0.25">
      <c r="A33" s="24"/>
      <c r="B33" s="62"/>
      <c r="C33" s="37"/>
      <c r="D33" s="62"/>
      <c r="E33" s="95"/>
      <c r="F33" s="31"/>
      <c r="G33" s="37"/>
      <c r="H33" s="40"/>
      <c r="I33" s="37"/>
      <c r="J33" s="25"/>
      <c r="K33" s="25"/>
      <c r="L33" s="25"/>
      <c r="M33" s="37"/>
      <c r="N33" s="37"/>
      <c r="O33" s="37"/>
      <c r="P33" s="37"/>
      <c r="Q33" s="244"/>
      <c r="R33" s="244"/>
      <c r="S33" s="244"/>
      <c r="T33" s="244"/>
      <c r="U33" s="244"/>
      <c r="V33" s="37"/>
      <c r="W33" s="62"/>
      <c r="X33" s="37"/>
      <c r="Y33" s="25"/>
      <c r="Z33" s="25"/>
      <c r="AA33" s="25"/>
      <c r="AB33" s="25"/>
      <c r="AC33" s="25"/>
      <c r="AD33" s="25"/>
      <c r="AE33" s="25"/>
      <c r="AF33" s="25"/>
    </row>
    <row r="34" spans="1:32" s="217" customFormat="1" ht="15" customHeight="1" x14ac:dyDescent="0.25">
      <c r="A34" s="24"/>
      <c r="B34" s="62"/>
      <c r="C34" s="37"/>
      <c r="D34" s="62"/>
      <c r="E34" s="95"/>
      <c r="F34" s="31"/>
      <c r="G34" s="37"/>
      <c r="H34" s="40"/>
      <c r="I34" s="37"/>
      <c r="J34" s="25"/>
      <c r="K34" s="25"/>
      <c r="L34" s="25"/>
      <c r="M34" s="37"/>
      <c r="N34" s="37"/>
      <c r="O34" s="37"/>
      <c r="P34" s="37"/>
      <c r="Q34" s="244"/>
      <c r="R34" s="244"/>
      <c r="S34" s="244"/>
      <c r="T34" s="244"/>
      <c r="U34" s="244"/>
      <c r="V34" s="37"/>
      <c r="W34" s="62"/>
      <c r="X34" s="37"/>
      <c r="Y34" s="25"/>
      <c r="Z34" s="25"/>
      <c r="AA34" s="25"/>
      <c r="AB34" s="25"/>
      <c r="AC34" s="25"/>
      <c r="AD34" s="25"/>
      <c r="AE34" s="25"/>
      <c r="AF34" s="25"/>
    </row>
    <row r="35" spans="1:32" s="217" customFormat="1" ht="15" customHeight="1" x14ac:dyDescent="0.25">
      <c r="A35" s="24"/>
      <c r="B35" s="62"/>
      <c r="C35" s="37"/>
      <c r="D35" s="62"/>
      <c r="E35" s="95"/>
      <c r="F35" s="31"/>
      <c r="G35" s="37"/>
      <c r="H35" s="40"/>
      <c r="I35" s="37"/>
      <c r="J35" s="25"/>
      <c r="K35" s="25"/>
      <c r="L35" s="25"/>
      <c r="M35" s="37"/>
      <c r="N35" s="37"/>
      <c r="O35" s="37"/>
      <c r="P35" s="37"/>
      <c r="Q35" s="244"/>
      <c r="R35" s="244"/>
      <c r="S35" s="244"/>
      <c r="T35" s="244"/>
      <c r="U35" s="244"/>
      <c r="V35" s="37"/>
      <c r="W35" s="62"/>
      <c r="X35" s="37"/>
      <c r="Y35" s="25"/>
      <c r="Z35" s="25"/>
      <c r="AA35" s="25"/>
      <c r="AB35" s="25"/>
      <c r="AC35" s="25"/>
      <c r="AD35" s="25"/>
      <c r="AE35" s="25"/>
      <c r="AF35" s="25"/>
    </row>
    <row r="36" spans="1:32" s="217" customFormat="1" ht="15" customHeight="1" x14ac:dyDescent="0.25">
      <c r="A36" s="24"/>
      <c r="B36" s="62"/>
      <c r="C36" s="37"/>
      <c r="D36" s="62"/>
      <c r="E36" s="95"/>
      <c r="F36" s="31"/>
      <c r="G36" s="37"/>
      <c r="H36" s="40"/>
      <c r="I36" s="37"/>
      <c r="J36" s="25"/>
      <c r="K36" s="25"/>
      <c r="L36" s="25"/>
      <c r="M36" s="37"/>
      <c r="N36" s="37"/>
      <c r="O36" s="37"/>
      <c r="P36" s="37"/>
      <c r="Q36" s="244"/>
      <c r="R36" s="244"/>
      <c r="S36" s="244"/>
      <c r="T36" s="244"/>
      <c r="U36" s="244"/>
      <c r="V36" s="37"/>
      <c r="W36" s="62"/>
      <c r="X36" s="37"/>
      <c r="Y36" s="25"/>
      <c r="Z36" s="25"/>
      <c r="AA36" s="25"/>
      <c r="AB36" s="25"/>
      <c r="AC36" s="25"/>
      <c r="AD36" s="25"/>
      <c r="AE36" s="25"/>
      <c r="AF36" s="25"/>
    </row>
    <row r="37" spans="1:32" s="217" customFormat="1" ht="15" customHeight="1" x14ac:dyDescent="0.25">
      <c r="A37" s="24"/>
      <c r="B37" s="62"/>
      <c r="C37" s="37"/>
      <c r="D37" s="62"/>
      <c r="E37" s="95"/>
      <c r="F37" s="31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244"/>
      <c r="R37" s="244"/>
      <c r="S37" s="244"/>
      <c r="T37" s="244"/>
      <c r="U37" s="244"/>
      <c r="V37" s="37"/>
      <c r="W37" s="62"/>
      <c r="X37" s="37"/>
      <c r="Y37" s="25"/>
      <c r="Z37" s="25"/>
      <c r="AA37" s="25"/>
      <c r="AB37" s="25"/>
      <c r="AC37" s="25"/>
      <c r="AD37" s="25"/>
      <c r="AE37" s="25"/>
      <c r="AF37" s="25"/>
    </row>
    <row r="38" spans="1:32" s="217" customFormat="1" ht="15" customHeight="1" x14ac:dyDescent="0.25">
      <c r="A38" s="24"/>
      <c r="B38" s="62"/>
      <c r="C38" s="37"/>
      <c r="D38" s="62"/>
      <c r="E38" s="95"/>
      <c r="F38" s="31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244"/>
      <c r="R38" s="244"/>
      <c r="S38" s="244"/>
      <c r="T38" s="244"/>
      <c r="U38" s="244"/>
      <c r="V38" s="37"/>
      <c r="W38" s="62"/>
      <c r="X38" s="37"/>
      <c r="Y38" s="25"/>
      <c r="Z38" s="25"/>
      <c r="AA38" s="25"/>
      <c r="AB38" s="25"/>
      <c r="AC38" s="25"/>
      <c r="AD38" s="25"/>
      <c r="AE38" s="25"/>
      <c r="AF38" s="25"/>
    </row>
    <row r="39" spans="1:32" s="217" customFormat="1" ht="15" customHeight="1" x14ac:dyDescent="0.25">
      <c r="A39" s="24"/>
      <c r="B39" s="62"/>
      <c r="C39" s="37"/>
      <c r="D39" s="62"/>
      <c r="E39" s="95"/>
      <c r="F39" s="31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244"/>
      <c r="R39" s="244"/>
      <c r="S39" s="244"/>
      <c r="T39" s="244"/>
      <c r="U39" s="244"/>
      <c r="V39" s="37"/>
      <c r="W39" s="62"/>
      <c r="X39" s="37"/>
      <c r="Y39" s="25"/>
      <c r="Z39" s="25"/>
      <c r="AA39" s="25"/>
      <c r="AB39" s="25"/>
      <c r="AC39" s="25"/>
      <c r="AD39" s="25"/>
      <c r="AE39" s="25"/>
      <c r="AF39" s="25"/>
    </row>
    <row r="40" spans="1:32" s="217" customFormat="1" ht="15" customHeight="1" x14ac:dyDescent="0.25">
      <c r="A40" s="24"/>
      <c r="B40" s="62"/>
      <c r="C40" s="37"/>
      <c r="D40" s="62"/>
      <c r="E40" s="95"/>
      <c r="F40" s="31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244"/>
      <c r="R40" s="244"/>
      <c r="S40" s="244"/>
      <c r="T40" s="244"/>
      <c r="U40" s="244"/>
      <c r="V40" s="37"/>
      <c r="W40" s="62"/>
      <c r="X40" s="37"/>
      <c r="Y40" s="25"/>
      <c r="Z40" s="25"/>
      <c r="AA40" s="25"/>
      <c r="AB40" s="25"/>
      <c r="AC40" s="25"/>
      <c r="AD40" s="25"/>
      <c r="AE40" s="25"/>
      <c r="AF40" s="25"/>
    </row>
    <row r="41" spans="1:32" s="217" customFormat="1" ht="15" customHeight="1" x14ac:dyDescent="0.25">
      <c r="A41" s="24"/>
      <c r="B41" s="62"/>
      <c r="C41" s="37"/>
      <c r="D41" s="62"/>
      <c r="E41" s="95"/>
      <c r="F41" s="31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244"/>
      <c r="R41" s="244"/>
      <c r="S41" s="244"/>
      <c r="T41" s="244"/>
      <c r="U41" s="244"/>
      <c r="V41" s="37"/>
      <c r="W41" s="62"/>
      <c r="X41" s="37"/>
      <c r="Y41" s="25"/>
      <c r="Z41" s="25"/>
      <c r="AA41" s="25"/>
      <c r="AB41" s="25"/>
      <c r="AC41" s="25"/>
      <c r="AD41" s="25"/>
      <c r="AE41" s="25"/>
      <c r="AF41" s="25"/>
    </row>
    <row r="42" spans="1:32" s="217" customFormat="1" ht="15" customHeight="1" x14ac:dyDescent="0.25">
      <c r="A42" s="24"/>
      <c r="B42" s="62"/>
      <c r="C42" s="37"/>
      <c r="D42" s="62"/>
      <c r="E42" s="95"/>
      <c r="F42" s="31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244"/>
      <c r="R42" s="244"/>
      <c r="S42" s="244"/>
      <c r="T42" s="244"/>
      <c r="U42" s="244"/>
      <c r="V42" s="37"/>
      <c r="W42" s="62"/>
      <c r="X42" s="37"/>
      <c r="Y42" s="25"/>
      <c r="Z42" s="25"/>
      <c r="AA42" s="25"/>
      <c r="AB42" s="25"/>
      <c r="AC42" s="25"/>
      <c r="AD42" s="25"/>
      <c r="AE42" s="25"/>
      <c r="AF42" s="25"/>
    </row>
    <row r="43" spans="1:32" s="217" customFormat="1" ht="15" customHeight="1" x14ac:dyDescent="0.25">
      <c r="A43" s="24"/>
      <c r="B43" s="62"/>
      <c r="C43" s="37"/>
      <c r="D43" s="62"/>
      <c r="E43" s="95"/>
      <c r="F43" s="31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244"/>
      <c r="R43" s="244"/>
      <c r="S43" s="244"/>
      <c r="T43" s="244"/>
      <c r="U43" s="244"/>
      <c r="V43" s="37"/>
      <c r="W43" s="62"/>
      <c r="X43" s="37"/>
      <c r="Y43" s="25"/>
      <c r="Z43" s="25"/>
      <c r="AA43" s="25"/>
      <c r="AB43" s="25"/>
      <c r="AC43" s="25"/>
      <c r="AD43" s="25"/>
      <c r="AE43" s="25"/>
      <c r="AF43" s="25"/>
    </row>
    <row r="44" spans="1:32" s="217" customFormat="1" ht="15" customHeight="1" x14ac:dyDescent="0.25">
      <c r="A44" s="24"/>
      <c r="B44" s="62"/>
      <c r="C44" s="37"/>
      <c r="D44" s="62"/>
      <c r="E44" s="95"/>
      <c r="F44" s="31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244"/>
      <c r="R44" s="244"/>
      <c r="S44" s="244"/>
      <c r="T44" s="244"/>
      <c r="U44" s="244"/>
      <c r="V44" s="37"/>
      <c r="W44" s="62"/>
      <c r="X44" s="37"/>
      <c r="Y44" s="25"/>
      <c r="Z44" s="25"/>
      <c r="AA44" s="25"/>
      <c r="AB44" s="25"/>
      <c r="AC44" s="25"/>
      <c r="AD44" s="25"/>
      <c r="AE44" s="25"/>
      <c r="AF44" s="25"/>
    </row>
    <row r="45" spans="1:32" s="217" customFormat="1" ht="15" customHeight="1" x14ac:dyDescent="0.25">
      <c r="A45" s="24"/>
      <c r="B45" s="62"/>
      <c r="C45" s="37"/>
      <c r="D45" s="62"/>
      <c r="E45" s="95"/>
      <c r="F45" s="31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244"/>
      <c r="R45" s="244"/>
      <c r="S45" s="244"/>
      <c r="T45" s="244"/>
      <c r="U45" s="244"/>
      <c r="V45" s="37"/>
      <c r="W45" s="62"/>
      <c r="X45" s="37"/>
      <c r="Y45" s="25"/>
      <c r="Z45" s="25"/>
      <c r="AA45" s="25"/>
      <c r="AB45" s="25"/>
      <c r="AC45" s="25"/>
      <c r="AD45" s="25"/>
      <c r="AE45" s="25"/>
      <c r="AF45" s="25"/>
    </row>
    <row r="46" spans="1:32" s="217" customFormat="1" ht="15" customHeight="1" x14ac:dyDescent="0.25">
      <c r="A46" s="24"/>
      <c r="B46" s="62"/>
      <c r="C46" s="37"/>
      <c r="D46" s="62"/>
      <c r="E46" s="95"/>
      <c r="F46" s="31"/>
      <c r="G46" s="37"/>
      <c r="H46" s="40"/>
      <c r="I46" s="37"/>
      <c r="J46" s="25"/>
      <c r="K46" s="25"/>
      <c r="L46" s="25"/>
      <c r="M46" s="37"/>
      <c r="N46" s="37"/>
      <c r="O46" s="37"/>
      <c r="P46" s="37"/>
      <c r="Q46" s="244"/>
      <c r="R46" s="244"/>
      <c r="S46" s="244"/>
      <c r="T46" s="244"/>
      <c r="U46" s="244"/>
      <c r="V46" s="37"/>
      <c r="W46" s="62"/>
      <c r="X46" s="37"/>
      <c r="Y46" s="25"/>
      <c r="Z46" s="25"/>
      <c r="AA46" s="25"/>
      <c r="AB46" s="25"/>
      <c r="AC46" s="25"/>
      <c r="AD46" s="25"/>
      <c r="AE46" s="25"/>
      <c r="AF46" s="25"/>
    </row>
    <row r="47" spans="1:32" s="217" customFormat="1" ht="15" customHeight="1" x14ac:dyDescent="0.25">
      <c r="A47" s="24"/>
      <c r="B47" s="62"/>
      <c r="C47" s="37"/>
      <c r="D47" s="62"/>
      <c r="E47" s="95"/>
      <c r="F47" s="31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244"/>
      <c r="R47" s="244"/>
      <c r="S47" s="244"/>
      <c r="T47" s="244"/>
      <c r="U47" s="244"/>
      <c r="V47" s="37"/>
      <c r="W47" s="62"/>
      <c r="X47" s="37"/>
      <c r="Y47" s="25"/>
      <c r="Z47" s="25"/>
      <c r="AA47" s="25"/>
      <c r="AB47" s="25"/>
      <c r="AC47" s="25"/>
      <c r="AD47" s="25"/>
      <c r="AE47" s="25"/>
      <c r="AF47" s="25"/>
    </row>
    <row r="48" spans="1:32" s="217" customFormat="1" ht="15" customHeight="1" x14ac:dyDescent="0.25">
      <c r="A48" s="24"/>
      <c r="B48" s="62"/>
      <c r="C48" s="37"/>
      <c r="D48" s="62"/>
      <c r="E48" s="95"/>
      <c r="F48" s="31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244"/>
      <c r="R48" s="244"/>
      <c r="S48" s="244"/>
      <c r="T48" s="244"/>
      <c r="U48" s="244"/>
      <c r="V48" s="37"/>
      <c r="W48" s="62"/>
      <c r="X48" s="37"/>
      <c r="Y48" s="25"/>
      <c r="Z48" s="25"/>
      <c r="AA48" s="25"/>
      <c r="AB48" s="25"/>
      <c r="AC48" s="25"/>
      <c r="AD48" s="25"/>
      <c r="AE48" s="25"/>
      <c r="AF48" s="25"/>
    </row>
    <row r="49" spans="1:32" s="217" customFormat="1" ht="15" customHeight="1" x14ac:dyDescent="0.25">
      <c r="A49" s="24"/>
      <c r="B49" s="62"/>
      <c r="C49" s="37"/>
      <c r="D49" s="62"/>
      <c r="E49" s="95"/>
      <c r="F49" s="31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244"/>
      <c r="R49" s="244"/>
      <c r="S49" s="244"/>
      <c r="T49" s="244"/>
      <c r="U49" s="244"/>
      <c r="V49" s="37"/>
      <c r="W49" s="62"/>
      <c r="X49" s="37"/>
      <c r="Y49" s="25"/>
      <c r="Z49" s="25"/>
      <c r="AA49" s="25"/>
      <c r="AB49" s="25"/>
      <c r="AC49" s="25"/>
      <c r="AD49" s="25"/>
      <c r="AE49" s="25"/>
      <c r="AF49" s="25"/>
    </row>
    <row r="50" spans="1:32" s="217" customFormat="1" ht="15" customHeight="1" x14ac:dyDescent="0.25">
      <c r="A50" s="24"/>
      <c r="B50" s="62"/>
      <c r="C50" s="37"/>
      <c r="D50" s="62"/>
      <c r="E50" s="95"/>
      <c r="F50" s="31"/>
      <c r="G50" s="37"/>
      <c r="H50" s="40"/>
      <c r="I50" s="37"/>
      <c r="J50" s="25"/>
      <c r="K50" s="25"/>
      <c r="L50" s="25"/>
      <c r="M50" s="37"/>
      <c r="N50" s="37"/>
      <c r="O50" s="37"/>
      <c r="P50" s="37"/>
      <c r="Q50" s="244"/>
      <c r="R50" s="244"/>
      <c r="S50" s="244"/>
      <c r="T50" s="244"/>
      <c r="U50" s="244"/>
      <c r="V50" s="37"/>
      <c r="W50" s="62"/>
      <c r="X50" s="37"/>
      <c r="Y50" s="25"/>
      <c r="Z50" s="25"/>
      <c r="AA50" s="25"/>
      <c r="AB50" s="25"/>
      <c r="AC50" s="25"/>
      <c r="AD50" s="25"/>
      <c r="AE50" s="25"/>
      <c r="AF50" s="25"/>
    </row>
    <row r="51" spans="1:32" s="217" customFormat="1" ht="15" customHeight="1" x14ac:dyDescent="0.25">
      <c r="A51" s="24"/>
      <c r="B51" s="62"/>
      <c r="C51" s="37"/>
      <c r="D51" s="62"/>
      <c r="E51" s="95"/>
      <c r="F51" s="31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244"/>
      <c r="R51" s="244"/>
      <c r="S51" s="244"/>
      <c r="T51" s="244"/>
      <c r="U51" s="244"/>
      <c r="V51" s="37"/>
      <c r="W51" s="62"/>
      <c r="X51" s="37"/>
      <c r="Y51" s="25"/>
      <c r="Z51" s="25"/>
      <c r="AA51" s="25"/>
      <c r="AB51" s="25"/>
      <c r="AC51" s="25"/>
      <c r="AD51" s="25"/>
      <c r="AE51" s="25"/>
      <c r="AF51" s="25"/>
    </row>
    <row r="52" spans="1:32" ht="15" customHeight="1" x14ac:dyDescent="0.25">
      <c r="A52" s="24"/>
      <c r="B52" s="62"/>
      <c r="C52" s="37"/>
      <c r="D52" s="62"/>
      <c r="E52" s="62"/>
      <c r="F52" s="25"/>
      <c r="G52" s="37"/>
      <c r="H52" s="40"/>
      <c r="I52" s="37"/>
      <c r="J52" s="25"/>
      <c r="K52" s="25"/>
      <c r="L52" s="25"/>
      <c r="M52" s="25"/>
      <c r="N52" s="59"/>
      <c r="O52" s="59"/>
      <c r="P52" s="25"/>
      <c r="Q52" s="245"/>
      <c r="R52" s="245"/>
      <c r="S52" s="245"/>
      <c r="T52" s="245"/>
      <c r="U52" s="245"/>
      <c r="V52" s="25"/>
      <c r="W52" s="62"/>
      <c r="X52" s="25"/>
      <c r="Y52" s="25"/>
      <c r="Z52" s="25"/>
      <c r="AA52" s="25"/>
      <c r="AB52" s="25"/>
      <c r="AC52" s="25"/>
      <c r="AD52" s="25"/>
      <c r="AE52" s="25"/>
      <c r="AF52" s="25"/>
    </row>
    <row r="53" spans="1:32" ht="15" customHeight="1" x14ac:dyDescent="0.25">
      <c r="A53" s="24"/>
      <c r="B53" s="62"/>
      <c r="C53" s="37"/>
      <c r="D53" s="62"/>
      <c r="E53" s="62"/>
      <c r="F53" s="25"/>
      <c r="G53" s="37"/>
      <c r="H53" s="40"/>
      <c r="I53" s="37"/>
      <c r="J53" s="25"/>
      <c r="K53" s="25"/>
      <c r="L53" s="25"/>
      <c r="M53" s="25"/>
      <c r="N53" s="59"/>
      <c r="O53" s="59"/>
      <c r="P53" s="25"/>
      <c r="Q53" s="245"/>
      <c r="R53" s="245"/>
      <c r="S53" s="245"/>
      <c r="T53" s="245"/>
      <c r="U53" s="245"/>
      <c r="V53" s="25"/>
      <c r="W53" s="62"/>
      <c r="X53" s="25"/>
      <c r="Y53" s="25"/>
      <c r="Z53" s="25"/>
      <c r="AA53" s="25"/>
      <c r="AB53" s="25"/>
      <c r="AC53" s="25"/>
      <c r="AD53" s="25"/>
      <c r="AE53" s="25"/>
      <c r="AF53" s="25"/>
    </row>
    <row r="54" spans="1:32" ht="15" customHeight="1" x14ac:dyDescent="0.25">
      <c r="A54" s="24"/>
      <c r="B54" s="62"/>
      <c r="C54" s="37"/>
      <c r="D54" s="62"/>
      <c r="E54" s="62"/>
      <c r="F54" s="25"/>
      <c r="G54" s="37"/>
      <c r="H54" s="40"/>
      <c r="I54" s="37"/>
      <c r="J54" s="25"/>
      <c r="K54" s="25"/>
      <c r="L54" s="25"/>
      <c r="M54" s="25"/>
      <c r="N54" s="59"/>
      <c r="O54" s="59"/>
      <c r="P54" s="25"/>
      <c r="Q54" s="245"/>
      <c r="R54" s="245"/>
      <c r="S54" s="245"/>
      <c r="T54" s="245"/>
      <c r="U54" s="245"/>
      <c r="V54" s="25"/>
      <c r="W54" s="62"/>
      <c r="X54" s="25"/>
      <c r="Y54" s="25"/>
      <c r="Z54" s="25"/>
      <c r="AA54" s="25"/>
      <c r="AB54" s="25"/>
      <c r="AC54" s="25"/>
      <c r="AD54" s="25"/>
      <c r="AE54" s="25"/>
      <c r="AF54" s="25"/>
    </row>
    <row r="55" spans="1:32" ht="15" customHeight="1" x14ac:dyDescent="0.25">
      <c r="A55" s="24"/>
      <c r="B55" s="62"/>
      <c r="C55" s="37"/>
      <c r="D55" s="62"/>
      <c r="E55" s="62"/>
      <c r="F55" s="25"/>
      <c r="G55" s="37"/>
      <c r="H55" s="40"/>
      <c r="I55" s="37"/>
      <c r="J55" s="25"/>
      <c r="K55" s="25"/>
      <c r="L55" s="25"/>
      <c r="M55" s="25"/>
      <c r="N55" s="59"/>
      <c r="O55" s="59"/>
      <c r="P55" s="25"/>
      <c r="Q55" s="245"/>
      <c r="R55" s="245"/>
      <c r="S55" s="245"/>
      <c r="T55" s="245"/>
      <c r="U55" s="245"/>
      <c r="V55" s="25"/>
      <c r="W55" s="62"/>
      <c r="X55" s="25"/>
      <c r="Y55" s="25"/>
      <c r="Z55" s="25"/>
      <c r="AA55" s="25"/>
      <c r="AB55" s="25"/>
      <c r="AC55" s="25"/>
      <c r="AD55" s="25"/>
      <c r="AE55" s="25"/>
      <c r="AF55" s="25"/>
    </row>
    <row r="56" spans="1:32" ht="15" customHeight="1" x14ac:dyDescent="0.25">
      <c r="A56" s="24"/>
      <c r="B56" s="62"/>
      <c r="C56" s="37"/>
      <c r="D56" s="62"/>
      <c r="E56" s="62"/>
      <c r="F56" s="25"/>
      <c r="G56" s="37"/>
      <c r="H56" s="40"/>
      <c r="I56" s="37"/>
      <c r="J56" s="25"/>
      <c r="K56" s="25"/>
      <c r="L56" s="25"/>
      <c r="M56" s="25"/>
      <c r="N56" s="59"/>
      <c r="O56" s="59"/>
      <c r="P56" s="25"/>
      <c r="Q56" s="245"/>
      <c r="R56" s="245"/>
      <c r="S56" s="245"/>
      <c r="T56" s="245"/>
      <c r="U56" s="245"/>
      <c r="V56" s="25"/>
      <c r="W56" s="62"/>
      <c r="X56" s="25"/>
      <c r="Y56" s="25"/>
      <c r="Z56" s="25"/>
      <c r="AA56" s="25"/>
      <c r="AB56" s="25"/>
      <c r="AC56" s="25"/>
      <c r="AD56" s="25"/>
      <c r="AE56" s="25"/>
      <c r="AF56" s="25"/>
    </row>
    <row r="57" spans="1:32" ht="15" customHeight="1" x14ac:dyDescent="0.25">
      <c r="A57" s="24"/>
      <c r="B57" s="62"/>
      <c r="C57" s="37"/>
      <c r="D57" s="62"/>
      <c r="E57" s="62"/>
      <c r="F57" s="25"/>
      <c r="G57" s="37"/>
      <c r="H57" s="40"/>
      <c r="I57" s="37"/>
      <c r="J57" s="25"/>
      <c r="K57" s="25"/>
      <c r="L57" s="25"/>
      <c r="M57" s="25"/>
      <c r="N57" s="59"/>
      <c r="O57" s="59"/>
      <c r="P57" s="25"/>
      <c r="Q57" s="245"/>
      <c r="R57" s="245"/>
      <c r="S57" s="245"/>
      <c r="T57" s="245"/>
      <c r="U57" s="245"/>
      <c r="V57" s="25"/>
      <c r="W57" s="62"/>
      <c r="X57" s="25"/>
      <c r="Y57" s="25"/>
      <c r="Z57" s="25"/>
      <c r="AA57" s="25"/>
      <c r="AB57" s="25"/>
      <c r="AC57" s="25"/>
      <c r="AD57" s="25"/>
      <c r="AE57" s="25"/>
      <c r="AF57" s="25"/>
    </row>
    <row r="61" spans="1:32" ht="12.75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247"/>
      <c r="R61" s="247"/>
      <c r="S61" s="247"/>
      <c r="T61" s="247"/>
      <c r="U61" s="247"/>
      <c r="V61" s="10"/>
      <c r="W61" s="10"/>
      <c r="X61" s="10"/>
    </row>
    <row r="62" spans="1:32" ht="12.7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247"/>
      <c r="R62" s="247"/>
      <c r="S62" s="247"/>
      <c r="T62" s="247"/>
      <c r="U62" s="247"/>
      <c r="V62" s="10"/>
      <c r="W62" s="10"/>
      <c r="X62" s="10"/>
    </row>
    <row r="63" spans="1:32" ht="12.75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247"/>
      <c r="R63" s="247"/>
      <c r="S63" s="247"/>
      <c r="T63" s="247"/>
      <c r="U63" s="247"/>
      <c r="V63" s="10"/>
      <c r="W63" s="10"/>
      <c r="X63" s="10"/>
    </row>
    <row r="64" spans="1:32" ht="12.75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247"/>
      <c r="R64" s="247"/>
      <c r="S64" s="247"/>
      <c r="T64" s="247"/>
      <c r="U64" s="247"/>
      <c r="V64" s="10"/>
      <c r="W64" s="10"/>
      <c r="X64" s="10"/>
    </row>
    <row r="65" spans="2:24" ht="12.75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247"/>
      <c r="R65" s="247"/>
      <c r="S65" s="247"/>
      <c r="T65" s="247"/>
      <c r="U65" s="247"/>
      <c r="V65" s="10"/>
      <c r="W65" s="10"/>
      <c r="X65" s="10"/>
    </row>
    <row r="66" spans="2:24" ht="12.75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247"/>
      <c r="R66" s="247"/>
      <c r="S66" s="247"/>
      <c r="T66" s="247"/>
      <c r="U66" s="247"/>
      <c r="V66" s="10"/>
      <c r="W66" s="10"/>
      <c r="X66" s="10"/>
    </row>
    <row r="67" spans="2:24" ht="12.75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247"/>
      <c r="R67" s="247"/>
      <c r="S67" s="247"/>
      <c r="T67" s="247"/>
      <c r="U67" s="247"/>
      <c r="V67" s="10"/>
      <c r="W67" s="10"/>
      <c r="X67" s="10"/>
    </row>
    <row r="68" spans="2:24" ht="12.75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247"/>
      <c r="R68" s="247"/>
      <c r="S68" s="247"/>
      <c r="T68" s="247"/>
      <c r="U68" s="247"/>
      <c r="V68" s="10"/>
      <c r="W68" s="10"/>
      <c r="X68" s="10"/>
    </row>
    <row r="69" spans="2:24" ht="12.75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247"/>
      <c r="R69" s="247"/>
      <c r="S69" s="247"/>
      <c r="T69" s="247"/>
      <c r="U69" s="247"/>
      <c r="V69" s="10"/>
      <c r="W69" s="10"/>
      <c r="X69" s="10"/>
    </row>
    <row r="70" spans="2:24" ht="12.75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247"/>
      <c r="R70" s="247"/>
      <c r="S70" s="247"/>
      <c r="T70" s="247"/>
      <c r="U70" s="247"/>
      <c r="V70" s="10"/>
      <c r="W70" s="10"/>
      <c r="X70" s="10"/>
    </row>
    <row r="71" spans="2:24" ht="12.75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247"/>
      <c r="R71" s="247"/>
      <c r="S71" s="247"/>
      <c r="T71" s="247"/>
      <c r="U71" s="247"/>
      <c r="V71" s="10"/>
      <c r="W71" s="10"/>
      <c r="X71" s="10"/>
    </row>
    <row r="72" spans="2:24" ht="12.75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247"/>
      <c r="R72" s="247"/>
      <c r="S72" s="247"/>
      <c r="T72" s="247"/>
      <c r="U72" s="247"/>
      <c r="V72" s="10"/>
      <c r="W72" s="10"/>
      <c r="X72" s="10"/>
    </row>
    <row r="73" spans="2:24" ht="12.75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247"/>
      <c r="R73" s="247"/>
      <c r="S73" s="247"/>
      <c r="T73" s="247"/>
      <c r="U73" s="247"/>
      <c r="V73" s="10"/>
      <c r="W73" s="10"/>
      <c r="X73" s="10"/>
    </row>
    <row r="74" spans="2:24" ht="12.75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247"/>
      <c r="R74" s="247"/>
      <c r="S74" s="247"/>
      <c r="T74" s="247"/>
      <c r="U74" s="247"/>
      <c r="V74" s="10"/>
      <c r="W74" s="10"/>
      <c r="X74" s="10"/>
    </row>
    <row r="75" spans="2:24" ht="12.75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247"/>
      <c r="R75" s="247"/>
      <c r="S75" s="247"/>
      <c r="T75" s="247"/>
      <c r="U75" s="247"/>
      <c r="V75" s="10"/>
      <c r="W75" s="10"/>
      <c r="X75" s="10"/>
    </row>
    <row r="76" spans="2:24" ht="12.75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247"/>
      <c r="R76" s="247"/>
      <c r="S76" s="247"/>
      <c r="T76" s="247"/>
      <c r="U76" s="247"/>
      <c r="V76" s="10"/>
      <c r="W76" s="10"/>
      <c r="X76" s="10"/>
    </row>
    <row r="77" spans="2:24" ht="12.75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247"/>
      <c r="R77" s="247"/>
      <c r="S77" s="247"/>
      <c r="T77" s="247"/>
      <c r="U77" s="247"/>
      <c r="V77" s="10"/>
      <c r="W77" s="10"/>
      <c r="X77" s="10"/>
    </row>
    <row r="78" spans="2:24" ht="12.75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247"/>
      <c r="R78" s="247"/>
      <c r="S78" s="247"/>
      <c r="T78" s="247"/>
      <c r="U78" s="247"/>
      <c r="V78" s="10"/>
      <c r="W78" s="10"/>
      <c r="X78" s="10"/>
    </row>
    <row r="79" spans="2:24" ht="12.75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247"/>
      <c r="R79" s="247"/>
      <c r="S79" s="247"/>
      <c r="T79" s="247"/>
      <c r="U79" s="247"/>
      <c r="V79" s="10"/>
      <c r="W79" s="10"/>
      <c r="X79" s="10"/>
    </row>
    <row r="80" spans="2:24" ht="12.75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247"/>
      <c r="R80" s="247"/>
      <c r="S80" s="247"/>
      <c r="T80" s="247"/>
      <c r="U80" s="247"/>
      <c r="V80" s="10"/>
      <c r="W80" s="10"/>
      <c r="X80" s="10"/>
    </row>
    <row r="81" spans="2:24" ht="12.75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247"/>
      <c r="R81" s="247"/>
      <c r="S81" s="247"/>
      <c r="T81" s="247"/>
      <c r="U81" s="247"/>
      <c r="V81" s="10"/>
      <c r="W81" s="10"/>
      <c r="X81" s="10"/>
    </row>
    <row r="82" spans="2:24" ht="12.75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247"/>
      <c r="R82" s="247"/>
      <c r="S82" s="247"/>
      <c r="T82" s="247"/>
      <c r="U82" s="247"/>
      <c r="V82" s="10"/>
      <c r="W82" s="10"/>
      <c r="X82" s="10"/>
    </row>
    <row r="83" spans="2:24" ht="12.75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247"/>
      <c r="R83" s="247"/>
      <c r="S83" s="247"/>
      <c r="T83" s="247"/>
      <c r="U83" s="247"/>
      <c r="V83" s="10"/>
      <c r="W83" s="10"/>
      <c r="X83" s="10"/>
    </row>
    <row r="84" spans="2:24" ht="12.75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247"/>
      <c r="R84" s="247"/>
      <c r="S84" s="247"/>
      <c r="T84" s="247"/>
      <c r="U84" s="247"/>
      <c r="V84" s="10"/>
      <c r="W84" s="10"/>
      <c r="X84" s="10"/>
    </row>
    <row r="85" spans="2:24" ht="12.75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247"/>
      <c r="R85" s="247"/>
      <c r="S85" s="247"/>
      <c r="T85" s="247"/>
      <c r="U85" s="247"/>
      <c r="V85" s="10"/>
      <c r="W85" s="10"/>
      <c r="X85" s="10"/>
    </row>
    <row r="86" spans="2:24" ht="12.75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247"/>
      <c r="R86" s="247"/>
      <c r="S86" s="247"/>
      <c r="T86" s="247"/>
      <c r="U86" s="247"/>
      <c r="V86" s="10"/>
      <c r="W86" s="10"/>
      <c r="X86" s="10"/>
    </row>
    <row r="87" spans="2:24" ht="12.75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247"/>
      <c r="R87" s="247"/>
      <c r="S87" s="247"/>
      <c r="T87" s="247"/>
      <c r="U87" s="247"/>
      <c r="V87" s="10"/>
      <c r="W87" s="10"/>
      <c r="X87" s="10"/>
    </row>
    <row r="88" spans="2:24" ht="12.75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247"/>
      <c r="R88" s="247"/>
      <c r="S88" s="247"/>
      <c r="T88" s="247"/>
      <c r="U88" s="247"/>
      <c r="V88" s="10"/>
      <c r="W88" s="10"/>
      <c r="X88" s="10"/>
    </row>
    <row r="89" spans="2:24" ht="12.75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247"/>
      <c r="R89" s="247"/>
      <c r="S89" s="247"/>
      <c r="T89" s="247"/>
      <c r="U89" s="247"/>
      <c r="V89" s="10"/>
      <c r="W89" s="10"/>
      <c r="X89" s="10"/>
    </row>
    <row r="90" spans="2:24" ht="12.75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247"/>
      <c r="R90" s="247"/>
      <c r="S90" s="247"/>
      <c r="T90" s="247"/>
      <c r="U90" s="247"/>
      <c r="V90" s="10"/>
      <c r="W90" s="10"/>
      <c r="X90" s="10"/>
    </row>
    <row r="91" spans="2:24" ht="12.75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247"/>
      <c r="R91" s="247"/>
      <c r="S91" s="247"/>
      <c r="T91" s="247"/>
      <c r="U91" s="247"/>
      <c r="V91" s="10"/>
      <c r="W91" s="10"/>
      <c r="X91" s="10"/>
    </row>
    <row r="92" spans="2:24" ht="12.75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247"/>
      <c r="R92" s="247"/>
      <c r="S92" s="247"/>
      <c r="T92" s="247"/>
      <c r="U92" s="247"/>
      <c r="V92" s="10"/>
      <c r="W92" s="10"/>
      <c r="X92" s="10"/>
    </row>
    <row r="93" spans="2:24" ht="12.75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247"/>
      <c r="R93" s="247"/>
      <c r="S93" s="247"/>
      <c r="T93" s="247"/>
      <c r="U93" s="247"/>
      <c r="V93" s="10"/>
      <c r="W93" s="10"/>
      <c r="X93" s="10"/>
    </row>
    <row r="94" spans="2:24" ht="12.75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247"/>
      <c r="R94" s="247"/>
      <c r="S94" s="247"/>
      <c r="T94" s="247"/>
      <c r="U94" s="247"/>
      <c r="V94" s="10"/>
      <c r="W94" s="10"/>
      <c r="X94" s="10"/>
    </row>
    <row r="95" spans="2:24" ht="12.75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247"/>
      <c r="R95" s="247"/>
      <c r="S95" s="247"/>
      <c r="T95" s="247"/>
      <c r="U95" s="247"/>
      <c r="V95" s="10"/>
      <c r="W95" s="10"/>
      <c r="X95" s="10"/>
    </row>
    <row r="96" spans="2:24" ht="12.75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247"/>
      <c r="R96" s="247"/>
      <c r="S96" s="247"/>
      <c r="T96" s="247"/>
      <c r="U96" s="247"/>
      <c r="V96" s="10"/>
      <c r="W96" s="10"/>
      <c r="X96" s="10"/>
    </row>
    <row r="97" spans="2:24" ht="12.75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247"/>
      <c r="R97" s="247"/>
      <c r="S97" s="247"/>
      <c r="T97" s="247"/>
      <c r="U97" s="247"/>
      <c r="V97" s="10"/>
      <c r="W97" s="10"/>
      <c r="X97" s="10"/>
    </row>
    <row r="98" spans="2:24" ht="12.75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247"/>
      <c r="R98" s="247"/>
      <c r="S98" s="247"/>
      <c r="T98" s="247"/>
      <c r="U98" s="247"/>
      <c r="V98" s="10"/>
      <c r="W98" s="10"/>
      <c r="X98" s="10"/>
    </row>
    <row r="99" spans="2:24" ht="12.75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247"/>
      <c r="R99" s="247"/>
      <c r="S99" s="247"/>
      <c r="T99" s="247"/>
      <c r="U99" s="247"/>
      <c r="V99" s="10"/>
      <c r="W99" s="10"/>
      <c r="X99" s="10"/>
    </row>
    <row r="100" spans="2:24" ht="12.75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247"/>
      <c r="R100" s="247"/>
      <c r="S100" s="247"/>
      <c r="T100" s="247"/>
      <c r="U100" s="247"/>
      <c r="V100" s="10"/>
      <c r="W100" s="10"/>
      <c r="X100" s="10"/>
    </row>
    <row r="101" spans="2:24" ht="12.75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247"/>
      <c r="R101" s="247"/>
      <c r="S101" s="247"/>
      <c r="T101" s="247"/>
      <c r="U101" s="247"/>
      <c r="V101" s="10"/>
      <c r="W101" s="10"/>
      <c r="X101" s="10"/>
    </row>
    <row r="102" spans="2:24" ht="12.75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247"/>
      <c r="R102" s="247"/>
      <c r="S102" s="247"/>
      <c r="T102" s="247"/>
      <c r="U102" s="247"/>
      <c r="V102" s="10"/>
      <c r="W102" s="10"/>
      <c r="X102" s="10"/>
    </row>
    <row r="103" spans="2:24" ht="12.75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247"/>
      <c r="R103" s="247"/>
      <c r="S103" s="247"/>
      <c r="T103" s="247"/>
      <c r="U103" s="247"/>
      <c r="V103" s="10"/>
      <c r="W103" s="10"/>
      <c r="X103" s="10"/>
    </row>
    <row r="104" spans="2:24" ht="12.75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247"/>
      <c r="R104" s="247"/>
      <c r="S104" s="247"/>
      <c r="T104" s="247"/>
      <c r="U104" s="247"/>
      <c r="V104" s="10"/>
      <c r="W104" s="10"/>
      <c r="X104" s="10"/>
    </row>
    <row r="105" spans="2:24" ht="12.75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247"/>
      <c r="R105" s="247"/>
      <c r="S105" s="247"/>
      <c r="T105" s="247"/>
      <c r="U105" s="247"/>
      <c r="V105" s="10"/>
      <c r="W105" s="10"/>
      <c r="X105" s="10"/>
    </row>
    <row r="106" spans="2:24" ht="12.75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247"/>
      <c r="R106" s="247"/>
      <c r="S106" s="247"/>
      <c r="T106" s="247"/>
      <c r="U106" s="247"/>
      <c r="V106" s="10"/>
      <c r="W106" s="10"/>
      <c r="X106" s="10"/>
    </row>
    <row r="107" spans="2:24" ht="12.75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247"/>
      <c r="R107" s="247"/>
      <c r="S107" s="247"/>
      <c r="T107" s="247"/>
      <c r="U107" s="247"/>
      <c r="V107" s="10"/>
      <c r="W107" s="10"/>
      <c r="X107" s="10"/>
    </row>
    <row r="108" spans="2:24" ht="12.75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247"/>
      <c r="R108" s="247"/>
      <c r="S108" s="247"/>
      <c r="T108" s="247"/>
      <c r="U108" s="247"/>
      <c r="V108" s="10"/>
      <c r="W108" s="10"/>
      <c r="X108" s="10"/>
    </row>
    <row r="109" spans="2:24" ht="12.75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247"/>
      <c r="R109" s="247"/>
      <c r="S109" s="247"/>
      <c r="T109" s="247"/>
      <c r="U109" s="247"/>
      <c r="V109" s="10"/>
      <c r="W109" s="10"/>
      <c r="X109" s="10"/>
    </row>
    <row r="110" spans="2:24" ht="12.75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247"/>
      <c r="R110" s="247"/>
      <c r="S110" s="247"/>
      <c r="T110" s="247"/>
      <c r="U110" s="247"/>
      <c r="V110" s="10"/>
      <c r="W110" s="10"/>
      <c r="X110" s="10"/>
    </row>
    <row r="111" spans="2:24" ht="12.75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247"/>
      <c r="R111" s="247"/>
      <c r="S111" s="247"/>
      <c r="T111" s="247"/>
      <c r="U111" s="247"/>
      <c r="V111" s="10"/>
      <c r="W111" s="10"/>
      <c r="X111" s="10"/>
    </row>
    <row r="112" spans="2:24" ht="12.75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247"/>
      <c r="R112" s="247"/>
      <c r="S112" s="247"/>
      <c r="T112" s="247"/>
      <c r="U112" s="247"/>
      <c r="V112" s="10"/>
      <c r="W112" s="10"/>
      <c r="X112" s="10"/>
    </row>
    <row r="113" spans="2:24" ht="12.75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247"/>
      <c r="R113" s="247"/>
      <c r="S113" s="247"/>
      <c r="T113" s="247"/>
      <c r="U113" s="247"/>
      <c r="V113" s="10"/>
      <c r="W113" s="10"/>
      <c r="X113" s="10"/>
    </row>
    <row r="114" spans="2:24" ht="12.75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247"/>
      <c r="R114" s="247"/>
      <c r="S114" s="247"/>
      <c r="T114" s="247"/>
      <c r="U114" s="247"/>
      <c r="V114" s="10"/>
      <c r="W114" s="10"/>
      <c r="X114" s="10"/>
    </row>
    <row r="115" spans="2:24" ht="12.75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247"/>
      <c r="R115" s="247"/>
      <c r="S115" s="247"/>
      <c r="T115" s="247"/>
      <c r="U115" s="247"/>
      <c r="V115" s="10"/>
      <c r="W115" s="10"/>
      <c r="X115" s="10"/>
    </row>
    <row r="116" spans="2:24" ht="12.75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247"/>
      <c r="R116" s="247"/>
      <c r="S116" s="247"/>
      <c r="T116" s="247"/>
      <c r="U116" s="247"/>
      <c r="V116" s="10"/>
      <c r="W116" s="10"/>
      <c r="X116" s="10"/>
    </row>
    <row r="117" spans="2:24" ht="12.75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247"/>
      <c r="R117" s="247"/>
      <c r="S117" s="247"/>
      <c r="T117" s="247"/>
      <c r="U117" s="247"/>
      <c r="V117" s="10"/>
      <c r="W117" s="10"/>
      <c r="X117" s="10"/>
    </row>
    <row r="118" spans="2:24" ht="12.75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247"/>
      <c r="R118" s="247"/>
      <c r="S118" s="247"/>
      <c r="T118" s="247"/>
      <c r="U118" s="247"/>
      <c r="V118" s="10"/>
      <c r="W118" s="10"/>
      <c r="X118" s="10"/>
    </row>
    <row r="119" spans="2:24" ht="12.75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247"/>
      <c r="R119" s="247"/>
      <c r="S119" s="247"/>
      <c r="T119" s="247"/>
      <c r="U119" s="247"/>
      <c r="V119" s="10"/>
      <c r="W119" s="10"/>
      <c r="X119" s="10"/>
    </row>
    <row r="120" spans="2:24" ht="12.75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247"/>
      <c r="R120" s="247"/>
      <c r="S120" s="247"/>
      <c r="T120" s="247"/>
      <c r="U120" s="247"/>
      <c r="V120" s="10"/>
      <c r="W120" s="10"/>
      <c r="X120" s="10"/>
    </row>
    <row r="121" spans="2:24" ht="12.75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247"/>
      <c r="R121" s="247"/>
      <c r="S121" s="247"/>
      <c r="T121" s="247"/>
      <c r="U121" s="247"/>
      <c r="V121" s="10"/>
      <c r="W121" s="10"/>
      <c r="X121" s="10"/>
    </row>
    <row r="122" spans="2:24" ht="12.75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247"/>
      <c r="R122" s="247"/>
      <c r="S122" s="247"/>
      <c r="T122" s="247"/>
      <c r="U122" s="247"/>
      <c r="V122" s="10"/>
      <c r="W122" s="10"/>
      <c r="X122" s="10"/>
    </row>
    <row r="123" spans="2:24" ht="12.75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247"/>
      <c r="R123" s="247"/>
      <c r="S123" s="247"/>
      <c r="T123" s="247"/>
      <c r="U123" s="247"/>
      <c r="V123" s="10"/>
      <c r="W123" s="10"/>
      <c r="X123" s="10"/>
    </row>
    <row r="124" spans="2:24" ht="12.75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247"/>
      <c r="R124" s="247"/>
      <c r="S124" s="247"/>
      <c r="T124" s="247"/>
      <c r="U124" s="247"/>
      <c r="V124" s="10"/>
      <c r="W124" s="10"/>
      <c r="X124" s="10"/>
    </row>
    <row r="125" spans="2:24" ht="12.75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247"/>
      <c r="R125" s="247"/>
      <c r="S125" s="247"/>
      <c r="T125" s="247"/>
      <c r="U125" s="247"/>
      <c r="V125" s="10"/>
      <c r="W125" s="10"/>
      <c r="X125" s="10"/>
    </row>
    <row r="126" spans="2:24" ht="12.75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247"/>
      <c r="R126" s="247"/>
      <c r="S126" s="247"/>
      <c r="T126" s="247"/>
      <c r="U126" s="247"/>
      <c r="V126" s="10"/>
      <c r="W126" s="10"/>
      <c r="X126" s="10"/>
    </row>
    <row r="127" spans="2:24" ht="12.75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247"/>
      <c r="R127" s="247"/>
      <c r="S127" s="247"/>
      <c r="T127" s="247"/>
      <c r="U127" s="247"/>
      <c r="V127" s="10"/>
      <c r="W127" s="10"/>
      <c r="X127" s="10"/>
    </row>
    <row r="128" spans="2:24" ht="12.75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247"/>
      <c r="R128" s="247"/>
      <c r="S128" s="247"/>
      <c r="T128" s="247"/>
      <c r="U128" s="247"/>
      <c r="V128" s="10"/>
      <c r="W128" s="10"/>
      <c r="X128" s="10"/>
    </row>
    <row r="129" spans="2:24" ht="12.75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247"/>
      <c r="R129" s="247"/>
      <c r="S129" s="247"/>
      <c r="T129" s="247"/>
      <c r="U129" s="247"/>
      <c r="V129" s="10"/>
      <c r="W129" s="10"/>
      <c r="X129" s="10"/>
    </row>
    <row r="130" spans="2:24" ht="12.75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247"/>
      <c r="R130" s="247"/>
      <c r="S130" s="247"/>
      <c r="T130" s="247"/>
      <c r="U130" s="247"/>
      <c r="V130" s="10"/>
      <c r="W130" s="10"/>
      <c r="X130" s="10"/>
    </row>
    <row r="131" spans="2:24" ht="12.75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247"/>
      <c r="R131" s="247"/>
      <c r="S131" s="247"/>
      <c r="T131" s="247"/>
      <c r="U131" s="247"/>
      <c r="V131" s="10"/>
      <c r="W131" s="10"/>
      <c r="X131" s="10"/>
    </row>
    <row r="132" spans="2:24" ht="12.75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247"/>
      <c r="R132" s="247"/>
      <c r="S132" s="247"/>
      <c r="T132" s="247"/>
      <c r="U132" s="247"/>
      <c r="V132" s="10"/>
      <c r="W132" s="10"/>
      <c r="X132" s="10"/>
    </row>
    <row r="133" spans="2:24" ht="12.75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247"/>
      <c r="R133" s="247"/>
      <c r="S133" s="247"/>
      <c r="T133" s="247"/>
      <c r="U133" s="247"/>
      <c r="V133" s="10"/>
      <c r="W133" s="10"/>
      <c r="X133" s="10"/>
    </row>
    <row r="134" spans="2:24" ht="12.75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247"/>
      <c r="R134" s="247"/>
      <c r="S134" s="247"/>
      <c r="T134" s="247"/>
      <c r="U134" s="247"/>
      <c r="V134" s="10"/>
      <c r="W134" s="10"/>
      <c r="X134" s="10"/>
    </row>
    <row r="135" spans="2:24" ht="12.75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247"/>
      <c r="R135" s="247"/>
      <c r="S135" s="247"/>
      <c r="T135" s="247"/>
      <c r="U135" s="247"/>
      <c r="V135" s="10"/>
      <c r="W135" s="10"/>
      <c r="X135" s="10"/>
    </row>
    <row r="136" spans="2:24" ht="12.75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247"/>
      <c r="R136" s="247"/>
      <c r="S136" s="247"/>
      <c r="T136" s="247"/>
      <c r="U136" s="247"/>
      <c r="V136" s="10"/>
      <c r="W136" s="10"/>
      <c r="X136" s="10"/>
    </row>
    <row r="137" spans="2:24" ht="12.75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247"/>
      <c r="R137" s="247"/>
      <c r="S137" s="247"/>
      <c r="T137" s="247"/>
      <c r="U137" s="247"/>
      <c r="V137" s="10"/>
      <c r="W137" s="10"/>
      <c r="X137" s="10"/>
    </row>
    <row r="138" spans="2:24" ht="12.75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247"/>
      <c r="R138" s="247"/>
      <c r="S138" s="247"/>
      <c r="T138" s="247"/>
      <c r="U138" s="247"/>
      <c r="V138" s="10"/>
      <c r="W138" s="10"/>
      <c r="X138" s="10"/>
    </row>
    <row r="139" spans="2:24" ht="12.75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247"/>
      <c r="R139" s="247"/>
      <c r="S139" s="247"/>
      <c r="T139" s="247"/>
      <c r="U139" s="247"/>
      <c r="V139" s="10"/>
      <c r="W139" s="10"/>
      <c r="X139" s="10"/>
    </row>
    <row r="140" spans="2:24" ht="12.75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247"/>
      <c r="R140" s="247"/>
      <c r="S140" s="247"/>
      <c r="T140" s="247"/>
      <c r="U140" s="247"/>
      <c r="V140" s="10"/>
      <c r="W140" s="10"/>
      <c r="X140" s="10"/>
    </row>
    <row r="141" spans="2:24" ht="12.75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247"/>
      <c r="R141" s="247"/>
      <c r="S141" s="247"/>
      <c r="T141" s="247"/>
      <c r="U141" s="247"/>
      <c r="V141" s="10"/>
      <c r="W141" s="10"/>
      <c r="X141" s="10"/>
    </row>
    <row r="142" spans="2:24" ht="12.75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247"/>
      <c r="R142" s="247"/>
      <c r="S142" s="247"/>
      <c r="T142" s="247"/>
      <c r="U142" s="247"/>
      <c r="V142" s="10"/>
      <c r="W142" s="10"/>
      <c r="X142" s="10"/>
    </row>
    <row r="143" spans="2:24" ht="12.75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247"/>
      <c r="R143" s="247"/>
      <c r="S143" s="247"/>
      <c r="T143" s="247"/>
      <c r="U143" s="247"/>
      <c r="V143" s="10"/>
      <c r="W143" s="10"/>
      <c r="X143" s="10"/>
    </row>
    <row r="144" spans="2:24" ht="12.75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247"/>
      <c r="R144" s="247"/>
      <c r="S144" s="247"/>
      <c r="T144" s="247"/>
      <c r="U144" s="247"/>
      <c r="V144" s="10"/>
      <c r="W144" s="10"/>
      <c r="X144" s="10"/>
    </row>
    <row r="145" spans="2:24" ht="12.75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247"/>
      <c r="R145" s="247"/>
      <c r="S145" s="247"/>
      <c r="T145" s="247"/>
      <c r="U145" s="247"/>
      <c r="V145" s="10"/>
      <c r="W145" s="10"/>
      <c r="X145" s="10"/>
    </row>
    <row r="146" spans="2:24" ht="12.75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247"/>
      <c r="R146" s="247"/>
      <c r="S146" s="247"/>
      <c r="T146" s="247"/>
      <c r="U146" s="247"/>
      <c r="V146" s="10"/>
      <c r="W146" s="10"/>
      <c r="X146" s="10"/>
    </row>
    <row r="147" spans="2:24" ht="12.75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247"/>
      <c r="R147" s="247"/>
      <c r="S147" s="247"/>
      <c r="T147" s="247"/>
      <c r="U147" s="247"/>
      <c r="V147" s="10"/>
      <c r="W147" s="10"/>
      <c r="X147" s="10"/>
    </row>
    <row r="148" spans="2:24" ht="12.75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247"/>
      <c r="R148" s="247"/>
      <c r="S148" s="247"/>
      <c r="T148" s="247"/>
      <c r="U148" s="247"/>
      <c r="V148" s="10"/>
      <c r="W148" s="10"/>
      <c r="X148" s="10"/>
    </row>
    <row r="149" spans="2:24" ht="12.75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247"/>
      <c r="R149" s="247"/>
      <c r="S149" s="247"/>
      <c r="T149" s="247"/>
      <c r="U149" s="247"/>
      <c r="V149" s="10"/>
      <c r="W149" s="10"/>
      <c r="X149" s="10"/>
    </row>
    <row r="150" spans="2:24" ht="12.75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247"/>
      <c r="R150" s="247"/>
      <c r="S150" s="247"/>
      <c r="T150" s="247"/>
      <c r="U150" s="247"/>
      <c r="V150" s="10"/>
      <c r="W150" s="10"/>
      <c r="X150" s="10"/>
    </row>
    <row r="151" spans="2:24" ht="12.75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247"/>
      <c r="R151" s="247"/>
      <c r="S151" s="247"/>
      <c r="T151" s="247"/>
      <c r="U151" s="247"/>
      <c r="V151" s="10"/>
      <c r="W151" s="10"/>
      <c r="X151" s="10"/>
    </row>
    <row r="152" spans="2:24" ht="12.75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247"/>
      <c r="R152" s="247"/>
      <c r="S152" s="247"/>
      <c r="T152" s="247"/>
      <c r="U152" s="247"/>
      <c r="V152" s="10"/>
      <c r="W152" s="10"/>
      <c r="X152" s="10"/>
    </row>
    <row r="153" spans="2:24" ht="12.75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247"/>
      <c r="R153" s="247"/>
      <c r="S153" s="247"/>
      <c r="T153" s="247"/>
      <c r="U153" s="247"/>
      <c r="V153" s="10"/>
      <c r="W153" s="10"/>
      <c r="X153" s="10"/>
    </row>
    <row r="154" spans="2:24" ht="12.75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247"/>
      <c r="R154" s="247"/>
      <c r="S154" s="247"/>
      <c r="T154" s="247"/>
      <c r="U154" s="247"/>
      <c r="V154" s="10"/>
      <c r="W154" s="10"/>
      <c r="X154" s="10"/>
    </row>
    <row r="155" spans="2:24" ht="12.75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247"/>
      <c r="R155" s="247"/>
      <c r="S155" s="247"/>
      <c r="T155" s="247"/>
      <c r="U155" s="247"/>
      <c r="V155" s="10"/>
      <c r="W155" s="10"/>
      <c r="X155" s="10"/>
    </row>
    <row r="156" spans="2:24" ht="12.75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247"/>
      <c r="R156" s="247"/>
      <c r="S156" s="247"/>
      <c r="T156" s="247"/>
      <c r="U156" s="247"/>
      <c r="V156" s="10"/>
      <c r="W156" s="10"/>
      <c r="X156" s="10"/>
    </row>
    <row r="157" spans="2:24" ht="12.75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247"/>
      <c r="R157" s="247"/>
      <c r="S157" s="247"/>
      <c r="T157" s="247"/>
      <c r="U157" s="247"/>
      <c r="V157" s="10"/>
      <c r="W157" s="10"/>
      <c r="X157" s="10"/>
    </row>
    <row r="158" spans="2:24" ht="12.75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247"/>
      <c r="R158" s="247"/>
      <c r="S158" s="247"/>
      <c r="T158" s="247"/>
      <c r="U158" s="247"/>
      <c r="V158" s="10"/>
      <c r="W158" s="10"/>
      <c r="X158" s="10"/>
    </row>
    <row r="159" spans="2:24" ht="12.75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247"/>
      <c r="R159" s="247"/>
      <c r="S159" s="247"/>
      <c r="T159" s="247"/>
      <c r="U159" s="247"/>
      <c r="V159" s="10"/>
      <c r="W159" s="10"/>
      <c r="X159" s="10"/>
    </row>
    <row r="160" spans="2:24" ht="12.75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247"/>
      <c r="R160" s="247"/>
      <c r="S160" s="247"/>
      <c r="T160" s="247"/>
      <c r="U160" s="247"/>
      <c r="V160" s="10"/>
      <c r="W160" s="10"/>
      <c r="X160" s="10"/>
    </row>
    <row r="161" spans="2:24" ht="12.75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247"/>
      <c r="R161" s="247"/>
      <c r="S161" s="247"/>
      <c r="T161" s="247"/>
      <c r="U161" s="247"/>
      <c r="V161" s="10"/>
      <c r="W161" s="10"/>
      <c r="X161" s="10"/>
    </row>
    <row r="162" spans="2:24" ht="12.75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247"/>
      <c r="R162" s="247"/>
      <c r="S162" s="247"/>
      <c r="T162" s="247"/>
      <c r="U162" s="247"/>
      <c r="V162" s="10"/>
      <c r="W162" s="10"/>
      <c r="X162" s="10"/>
    </row>
    <row r="163" spans="2:24" ht="12.75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247"/>
      <c r="R163" s="247"/>
      <c r="S163" s="247"/>
      <c r="T163" s="247"/>
      <c r="U163" s="247"/>
      <c r="V163" s="10"/>
      <c r="W163" s="10"/>
      <c r="X163" s="10"/>
    </row>
    <row r="164" spans="2:24" ht="12.75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247"/>
      <c r="R164" s="247"/>
      <c r="S164" s="247"/>
      <c r="T164" s="247"/>
      <c r="U164" s="247"/>
      <c r="V164" s="10"/>
      <c r="W164" s="10"/>
      <c r="X164" s="10"/>
    </row>
    <row r="165" spans="2:24" ht="12.75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247"/>
      <c r="R165" s="247"/>
      <c r="S165" s="247"/>
      <c r="T165" s="247"/>
      <c r="U165" s="247"/>
      <c r="V165" s="10"/>
      <c r="W165" s="10"/>
      <c r="X165" s="10"/>
    </row>
    <row r="166" spans="2:24" ht="12.75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247"/>
      <c r="R166" s="247"/>
      <c r="S166" s="247"/>
      <c r="T166" s="247"/>
      <c r="U166" s="247"/>
      <c r="V166" s="10"/>
      <c r="W166" s="10"/>
      <c r="X166" s="10"/>
    </row>
    <row r="167" spans="2:24" ht="12.75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247"/>
      <c r="R167" s="247"/>
      <c r="S167" s="247"/>
      <c r="T167" s="247"/>
      <c r="U167" s="247"/>
      <c r="V167" s="10"/>
      <c r="W167" s="10"/>
      <c r="X167" s="10"/>
    </row>
    <row r="168" spans="2:24" ht="12.75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247"/>
      <c r="R168" s="247"/>
      <c r="S168" s="247"/>
      <c r="T168" s="247"/>
      <c r="U168" s="247"/>
      <c r="V168" s="10"/>
      <c r="W168" s="10"/>
      <c r="X168" s="10"/>
    </row>
    <row r="169" spans="2:24" ht="12.75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247"/>
      <c r="R169" s="247"/>
      <c r="S169" s="247"/>
      <c r="T169" s="247"/>
      <c r="U169" s="247"/>
      <c r="V169" s="10"/>
      <c r="W169" s="10"/>
      <c r="X169" s="10"/>
    </row>
    <row r="170" spans="2:24" ht="12.75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247"/>
      <c r="R170" s="247"/>
      <c r="S170" s="247"/>
      <c r="T170" s="247"/>
      <c r="U170" s="247"/>
      <c r="V170" s="10"/>
      <c r="W170" s="10"/>
      <c r="X170" s="10"/>
    </row>
    <row r="171" spans="2:24" ht="12.75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247"/>
      <c r="R171" s="247"/>
      <c r="S171" s="247"/>
      <c r="T171" s="247"/>
      <c r="U171" s="247"/>
      <c r="V171" s="10"/>
      <c r="W171" s="10"/>
      <c r="X171" s="10"/>
    </row>
    <row r="172" spans="2:24" ht="12.75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247"/>
      <c r="R172" s="247"/>
      <c r="S172" s="247"/>
      <c r="T172" s="247"/>
      <c r="U172" s="247"/>
      <c r="V172" s="10"/>
      <c r="W172" s="10"/>
      <c r="X172" s="10"/>
    </row>
    <row r="173" spans="2:24" ht="12.75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247"/>
      <c r="R173" s="247"/>
      <c r="S173" s="247"/>
      <c r="T173" s="247"/>
      <c r="U173" s="247"/>
      <c r="V173" s="10"/>
      <c r="W173" s="10"/>
      <c r="X173" s="10"/>
    </row>
    <row r="174" spans="2:24" ht="12.75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247"/>
      <c r="R174" s="247"/>
      <c r="S174" s="247"/>
      <c r="T174" s="247"/>
      <c r="U174" s="247"/>
      <c r="V174" s="10"/>
      <c r="W174" s="10"/>
      <c r="X174" s="10"/>
    </row>
    <row r="175" spans="2:24" ht="12.75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247"/>
      <c r="R175" s="247"/>
      <c r="S175" s="247"/>
      <c r="T175" s="247"/>
      <c r="U175" s="247"/>
      <c r="V175" s="10"/>
      <c r="W175" s="10"/>
      <c r="X175" s="10"/>
    </row>
    <row r="176" spans="2:24" ht="12.75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247"/>
      <c r="R176" s="247"/>
      <c r="S176" s="247"/>
      <c r="T176" s="247"/>
      <c r="U176" s="247"/>
      <c r="V176" s="10"/>
      <c r="W176" s="10"/>
      <c r="X176" s="10"/>
    </row>
    <row r="177" spans="2:24" ht="12.75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247"/>
      <c r="R177" s="247"/>
      <c r="S177" s="247"/>
      <c r="T177" s="247"/>
      <c r="U177" s="247"/>
      <c r="V177" s="10"/>
      <c r="W177" s="10"/>
      <c r="X177" s="10"/>
    </row>
    <row r="178" spans="2:24" ht="12.75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247"/>
      <c r="R178" s="247"/>
      <c r="S178" s="247"/>
      <c r="T178" s="247"/>
      <c r="U178" s="247"/>
      <c r="V178" s="10"/>
      <c r="W178" s="10"/>
      <c r="X178" s="10"/>
    </row>
    <row r="179" spans="2:24" ht="12.75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247"/>
      <c r="R179" s="247"/>
      <c r="S179" s="247"/>
      <c r="T179" s="247"/>
      <c r="U179" s="247"/>
      <c r="V179" s="10"/>
      <c r="W179" s="10"/>
      <c r="X179" s="10"/>
    </row>
    <row r="180" spans="2:24" ht="12.75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247"/>
      <c r="R180" s="247"/>
      <c r="S180" s="247"/>
      <c r="T180" s="247"/>
      <c r="U180" s="247"/>
      <c r="V180" s="10"/>
      <c r="W180" s="10"/>
      <c r="X180" s="10"/>
    </row>
    <row r="181" spans="2:24" ht="12.75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247"/>
      <c r="R181" s="247"/>
      <c r="S181" s="247"/>
      <c r="T181" s="247"/>
      <c r="U181" s="247"/>
      <c r="V181" s="10"/>
      <c r="W181" s="10"/>
      <c r="X181" s="10"/>
    </row>
    <row r="182" spans="2:24" ht="12.75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247"/>
      <c r="R182" s="247"/>
      <c r="S182" s="247"/>
      <c r="T182" s="247"/>
      <c r="U182" s="247"/>
      <c r="V182" s="10"/>
      <c r="W182" s="10"/>
      <c r="X182" s="10"/>
    </row>
    <row r="183" spans="2:24" ht="12.75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247"/>
      <c r="R183" s="247"/>
      <c r="S183" s="247"/>
      <c r="T183" s="247"/>
      <c r="U183" s="247"/>
      <c r="V183" s="10"/>
      <c r="W183" s="10"/>
      <c r="X183" s="10"/>
    </row>
    <row r="184" spans="2:24" ht="12.75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247"/>
      <c r="R184" s="247"/>
      <c r="S184" s="247"/>
      <c r="T184" s="247"/>
      <c r="U184" s="247"/>
      <c r="V184" s="10"/>
      <c r="W184" s="10"/>
      <c r="X184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zoomScale="97" zoomScaleNormal="97" workbookViewId="0"/>
  </sheetViews>
  <sheetFormatPr defaultRowHeight="15" x14ac:dyDescent="0.25"/>
  <cols>
    <col min="1" max="1" width="0.7109375" style="174" customWidth="1"/>
    <col min="2" max="2" width="8.28515625" style="205" customWidth="1"/>
    <col min="3" max="3" width="8.28515625" style="206" customWidth="1"/>
    <col min="4" max="4" width="5.85546875" style="205" customWidth="1"/>
    <col min="5" max="8" width="5.7109375" style="207" customWidth="1"/>
    <col min="9" max="9" width="10.7109375" style="207" customWidth="1"/>
    <col min="10" max="10" width="0.5703125" style="207" customWidth="1"/>
    <col min="11" max="14" width="5.7109375" style="207" customWidth="1"/>
    <col min="15" max="15" width="10.7109375" style="207" customWidth="1"/>
    <col min="16" max="19" width="5.7109375" style="207" customWidth="1"/>
    <col min="20" max="20" width="10.5703125" style="207" customWidth="1"/>
    <col min="21" max="21" width="6.85546875" style="209" customWidth="1"/>
    <col min="22" max="22" width="6.7109375" style="209" customWidth="1"/>
    <col min="23" max="25" width="3.7109375" style="174" customWidth="1"/>
    <col min="26" max="26" width="43.5703125" style="174" customWidth="1"/>
    <col min="27" max="27" width="54.5703125" style="174" customWidth="1"/>
    <col min="28" max="28" width="9.140625" style="174"/>
    <col min="29" max="29" width="20.5703125" style="174" customWidth="1"/>
    <col min="30" max="16384" width="9.140625" style="174"/>
  </cols>
  <sheetData>
    <row r="1" spans="1:30" s="155" customFormat="1" ht="23.1" customHeight="1" x14ac:dyDescent="0.3">
      <c r="A1" s="148"/>
      <c r="B1" s="149" t="s">
        <v>128</v>
      </c>
      <c r="C1" s="150"/>
      <c r="D1" s="151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3"/>
      <c r="V1" s="153"/>
      <c r="W1" s="151"/>
      <c r="X1" s="151"/>
      <c r="Y1" s="151"/>
      <c r="Z1" s="154"/>
      <c r="AA1" s="148"/>
      <c r="AB1" s="148"/>
      <c r="AC1" s="148"/>
    </row>
    <row r="2" spans="1:30" s="164" customFormat="1" ht="20.100000000000001" customHeight="1" x14ac:dyDescent="0.25">
      <c r="A2" s="156"/>
      <c r="B2" s="157" t="s">
        <v>89</v>
      </c>
      <c r="C2" s="158"/>
      <c r="D2" s="159" t="s">
        <v>90</v>
      </c>
      <c r="E2" s="160"/>
      <c r="F2" s="161"/>
      <c r="G2" s="158"/>
      <c r="H2" s="161"/>
      <c r="I2" s="160"/>
      <c r="J2" s="161"/>
      <c r="K2" s="161"/>
      <c r="L2" s="161"/>
      <c r="M2" s="161"/>
      <c r="N2" s="160"/>
      <c r="O2" s="161"/>
      <c r="P2" s="161"/>
      <c r="Q2" s="160"/>
      <c r="R2" s="160"/>
      <c r="S2" s="161"/>
      <c r="T2" s="158"/>
      <c r="U2" s="160"/>
      <c r="V2" s="160"/>
      <c r="W2" s="160"/>
      <c r="X2" s="160"/>
      <c r="Y2" s="160"/>
      <c r="Z2" s="162"/>
      <c r="AA2" s="163"/>
      <c r="AB2" s="163"/>
      <c r="AC2" s="163"/>
      <c r="AD2" s="163"/>
    </row>
    <row r="3" spans="1:30" s="172" customFormat="1" ht="15" customHeight="1" x14ac:dyDescent="0.25">
      <c r="A3" s="165"/>
      <c r="B3" s="26" t="s">
        <v>129</v>
      </c>
      <c r="C3" s="77" t="s">
        <v>11</v>
      </c>
      <c r="D3" s="166"/>
      <c r="E3" s="167"/>
      <c r="F3" s="166"/>
      <c r="G3" s="166"/>
      <c r="H3" s="166"/>
      <c r="I3" s="80"/>
      <c r="J3" s="168"/>
      <c r="K3" s="169" t="s">
        <v>13</v>
      </c>
      <c r="L3" s="79"/>
      <c r="M3" s="166"/>
      <c r="N3" s="166"/>
      <c r="O3" s="80"/>
      <c r="P3" s="169" t="s">
        <v>14</v>
      </c>
      <c r="Q3" s="79"/>
      <c r="R3" s="18"/>
      <c r="S3" s="15"/>
      <c r="T3" s="80"/>
      <c r="U3" s="170" t="s">
        <v>56</v>
      </c>
      <c r="V3" s="166"/>
      <c r="W3" s="76" t="s">
        <v>130</v>
      </c>
      <c r="X3" s="166"/>
      <c r="Y3" s="80"/>
      <c r="Z3" s="78" t="s">
        <v>131</v>
      </c>
      <c r="AA3" s="171"/>
      <c r="AB3" s="171"/>
      <c r="AC3" s="171"/>
      <c r="AD3" s="171"/>
    </row>
    <row r="4" spans="1:30" ht="15" customHeight="1" x14ac:dyDescent="0.25">
      <c r="A4" s="165"/>
      <c r="B4" s="19" t="s">
        <v>0</v>
      </c>
      <c r="C4" s="17" t="s">
        <v>1</v>
      </c>
      <c r="D4" s="19" t="s">
        <v>4</v>
      </c>
      <c r="E4" s="19" t="s">
        <v>41</v>
      </c>
      <c r="F4" s="19" t="s">
        <v>36</v>
      </c>
      <c r="G4" s="16" t="s">
        <v>37</v>
      </c>
      <c r="H4" s="16" t="s">
        <v>30</v>
      </c>
      <c r="I4" s="19" t="s">
        <v>132</v>
      </c>
      <c r="J4" s="31"/>
      <c r="K4" s="19" t="s">
        <v>41</v>
      </c>
      <c r="L4" s="19" t="s">
        <v>36</v>
      </c>
      <c r="M4" s="16" t="s">
        <v>37</v>
      </c>
      <c r="N4" s="173" t="s">
        <v>30</v>
      </c>
      <c r="O4" s="19" t="s">
        <v>132</v>
      </c>
      <c r="P4" s="19" t="s">
        <v>41</v>
      </c>
      <c r="Q4" s="19" t="s">
        <v>36</v>
      </c>
      <c r="R4" s="16" t="s">
        <v>37</v>
      </c>
      <c r="S4" s="19" t="s">
        <v>30</v>
      </c>
      <c r="T4" s="19" t="s">
        <v>132</v>
      </c>
      <c r="U4" s="81" t="s">
        <v>21</v>
      </c>
      <c r="V4" s="79" t="s">
        <v>22</v>
      </c>
      <c r="W4" s="16">
        <v>1</v>
      </c>
      <c r="X4" s="18">
        <v>2</v>
      </c>
      <c r="Y4" s="19">
        <v>3</v>
      </c>
      <c r="Z4" s="80"/>
      <c r="AA4" s="171"/>
      <c r="AB4" s="171"/>
      <c r="AC4" s="171"/>
      <c r="AD4" s="171"/>
    </row>
    <row r="5" spans="1:30" ht="15" customHeight="1" x14ac:dyDescent="0.25">
      <c r="A5" s="165"/>
      <c r="B5" s="26">
        <v>1985</v>
      </c>
      <c r="C5" s="146" t="s">
        <v>100</v>
      </c>
      <c r="D5" s="26" t="s">
        <v>103</v>
      </c>
      <c r="E5" s="26">
        <v>22</v>
      </c>
      <c r="F5" s="26">
        <v>15</v>
      </c>
      <c r="G5" s="26">
        <v>1</v>
      </c>
      <c r="H5" s="26">
        <v>6</v>
      </c>
      <c r="I5" s="33">
        <f>PRODUCT(F5/E5)</f>
        <v>0.68181818181818177</v>
      </c>
      <c r="J5" s="31"/>
      <c r="K5" s="26">
        <v>6</v>
      </c>
      <c r="L5" s="26">
        <v>2</v>
      </c>
      <c r="M5" s="26">
        <v>2</v>
      </c>
      <c r="N5" s="26">
        <v>2</v>
      </c>
      <c r="O5" s="33">
        <f>PRODUCT(L5/K5)</f>
        <v>0.33333333333333331</v>
      </c>
      <c r="P5" s="26"/>
      <c r="Q5" s="26"/>
      <c r="R5" s="26"/>
      <c r="S5" s="26"/>
      <c r="T5" s="26"/>
      <c r="U5" s="30"/>
      <c r="V5" s="26"/>
      <c r="W5" s="28"/>
      <c r="X5" s="30">
        <v>1</v>
      </c>
      <c r="Y5" s="26"/>
      <c r="Z5" s="78" t="s">
        <v>133</v>
      </c>
      <c r="AA5" s="171"/>
      <c r="AB5" s="171"/>
      <c r="AC5" s="171"/>
      <c r="AD5" s="171"/>
    </row>
    <row r="6" spans="1:30" ht="15" customHeight="1" x14ac:dyDescent="0.25">
      <c r="A6" s="165"/>
      <c r="B6" s="26">
        <v>1986</v>
      </c>
      <c r="C6" s="146" t="s">
        <v>100</v>
      </c>
      <c r="D6" s="26" t="s">
        <v>101</v>
      </c>
      <c r="E6" s="26">
        <v>22</v>
      </c>
      <c r="F6" s="26">
        <v>12</v>
      </c>
      <c r="G6" s="26">
        <v>2</v>
      </c>
      <c r="H6" s="26">
        <v>8</v>
      </c>
      <c r="I6" s="33">
        <f>PRODUCT(F6/E6)</f>
        <v>0.54545454545454541</v>
      </c>
      <c r="J6" s="31"/>
      <c r="K6" s="26">
        <v>5</v>
      </c>
      <c r="L6" s="26">
        <v>4</v>
      </c>
      <c r="M6" s="26">
        <v>0</v>
      </c>
      <c r="N6" s="26">
        <v>1</v>
      </c>
      <c r="O6" s="33">
        <f>PRODUCT(L6/K6)</f>
        <v>0.8</v>
      </c>
      <c r="P6" s="26"/>
      <c r="Q6" s="26"/>
      <c r="R6" s="26"/>
      <c r="S6" s="26"/>
      <c r="T6" s="26"/>
      <c r="U6" s="30"/>
      <c r="V6" s="26"/>
      <c r="W6" s="28"/>
      <c r="X6" s="30"/>
      <c r="Y6" s="26">
        <v>1</v>
      </c>
      <c r="Z6" s="78" t="s">
        <v>134</v>
      </c>
      <c r="AA6" s="171"/>
      <c r="AB6" s="171"/>
      <c r="AC6" s="171"/>
      <c r="AD6" s="171"/>
    </row>
    <row r="7" spans="1:30" ht="15" customHeight="1" x14ac:dyDescent="0.25">
      <c r="A7" s="165"/>
      <c r="B7" s="26">
        <v>1987</v>
      </c>
      <c r="C7" s="146" t="s">
        <v>100</v>
      </c>
      <c r="D7" s="26" t="s">
        <v>102</v>
      </c>
      <c r="E7" s="26">
        <v>22</v>
      </c>
      <c r="F7" s="26">
        <v>4</v>
      </c>
      <c r="G7" s="26">
        <v>2</v>
      </c>
      <c r="H7" s="26">
        <v>16</v>
      </c>
      <c r="I7" s="33">
        <f>PRODUCT(F7/E7)</f>
        <v>0.18181818181818182</v>
      </c>
      <c r="J7" s="31"/>
      <c r="K7" s="26"/>
      <c r="L7" s="26"/>
      <c r="M7" s="26"/>
      <c r="N7" s="26"/>
      <c r="O7" s="33"/>
      <c r="P7" s="26">
        <v>6</v>
      </c>
      <c r="Q7" s="26">
        <v>6</v>
      </c>
      <c r="R7" s="26">
        <v>0</v>
      </c>
      <c r="S7" s="26">
        <v>0</v>
      </c>
      <c r="T7" s="33">
        <f>PRODUCT(Q7/P7)</f>
        <v>1</v>
      </c>
      <c r="U7" s="30"/>
      <c r="V7" s="26"/>
      <c r="W7" s="28"/>
      <c r="X7" s="30"/>
      <c r="Y7" s="26"/>
      <c r="Z7" s="78" t="s">
        <v>135</v>
      </c>
      <c r="AA7" s="171"/>
      <c r="AB7" s="171"/>
      <c r="AC7" s="171"/>
      <c r="AD7" s="171"/>
    </row>
    <row r="8" spans="1:30" ht="15" customHeight="1" x14ac:dyDescent="0.25">
      <c r="A8" s="165"/>
      <c r="B8" s="26">
        <v>1988</v>
      </c>
      <c r="C8" s="146" t="s">
        <v>100</v>
      </c>
      <c r="D8" s="26" t="s">
        <v>99</v>
      </c>
      <c r="E8" s="26">
        <v>22</v>
      </c>
      <c r="F8" s="26">
        <v>9</v>
      </c>
      <c r="G8" s="26">
        <v>2</v>
      </c>
      <c r="H8" s="26">
        <v>11</v>
      </c>
      <c r="I8" s="33">
        <f>PRODUCT(F8/E8)</f>
        <v>0.40909090909090912</v>
      </c>
      <c r="J8" s="31"/>
      <c r="K8" s="26"/>
      <c r="L8" s="26"/>
      <c r="M8" s="26"/>
      <c r="N8" s="26"/>
      <c r="O8" s="33"/>
      <c r="P8" s="26">
        <v>6</v>
      </c>
      <c r="Q8" s="26">
        <v>3</v>
      </c>
      <c r="R8" s="26">
        <v>1</v>
      </c>
      <c r="S8" s="26">
        <v>2</v>
      </c>
      <c r="T8" s="33">
        <f>PRODUCT(Q8/P8)</f>
        <v>0.5</v>
      </c>
      <c r="U8" s="30"/>
      <c r="V8" s="26"/>
      <c r="W8" s="28"/>
      <c r="X8" s="30"/>
      <c r="Y8" s="26"/>
      <c r="Z8" s="78" t="s">
        <v>135</v>
      </c>
      <c r="AA8" s="171"/>
      <c r="AB8" s="171"/>
      <c r="AC8" s="171"/>
      <c r="AD8" s="171"/>
    </row>
    <row r="9" spans="1:30" ht="15" customHeight="1" x14ac:dyDescent="0.25">
      <c r="A9" s="165"/>
      <c r="B9" s="26">
        <v>1990</v>
      </c>
      <c r="C9" s="146" t="s">
        <v>136</v>
      </c>
      <c r="D9" s="26" t="s">
        <v>137</v>
      </c>
      <c r="E9" s="26">
        <v>17</v>
      </c>
      <c r="F9" s="26">
        <v>5</v>
      </c>
      <c r="G9" s="26">
        <v>1</v>
      </c>
      <c r="H9" s="26">
        <v>11</v>
      </c>
      <c r="I9" s="33">
        <f>PRODUCT(F9/E9)</f>
        <v>0.29411764705882354</v>
      </c>
      <c r="J9" s="31"/>
      <c r="K9" s="26"/>
      <c r="L9" s="26"/>
      <c r="M9" s="26"/>
      <c r="N9" s="26"/>
      <c r="O9" s="33"/>
      <c r="P9" s="26"/>
      <c r="Q9" s="26"/>
      <c r="R9" s="26"/>
      <c r="S9" s="26"/>
      <c r="T9" s="33"/>
      <c r="U9" s="30"/>
      <c r="V9" s="26"/>
      <c r="W9" s="28"/>
      <c r="X9" s="30"/>
      <c r="Y9" s="26"/>
      <c r="Z9" s="78"/>
      <c r="AA9" s="171"/>
      <c r="AB9" s="171"/>
      <c r="AC9" s="171"/>
      <c r="AD9" s="171"/>
    </row>
    <row r="10" spans="1:30" ht="15" customHeight="1" x14ac:dyDescent="0.25">
      <c r="A10" s="165"/>
      <c r="B10" s="34">
        <v>1991</v>
      </c>
      <c r="C10" s="175" t="s">
        <v>138</v>
      </c>
      <c r="D10" s="34" t="s">
        <v>98</v>
      </c>
      <c r="E10" s="176" t="s">
        <v>139</v>
      </c>
      <c r="F10" s="34"/>
      <c r="G10" s="66"/>
      <c r="H10" s="70"/>
      <c r="I10" s="177"/>
      <c r="J10" s="31"/>
      <c r="K10" s="26"/>
      <c r="L10" s="26"/>
      <c r="M10" s="26"/>
      <c r="N10" s="26"/>
      <c r="O10" s="33"/>
      <c r="P10" s="26"/>
      <c r="Q10" s="26"/>
      <c r="R10" s="26"/>
      <c r="S10" s="26"/>
      <c r="T10" s="26"/>
      <c r="U10" s="30"/>
      <c r="V10" s="26"/>
      <c r="W10" s="28"/>
      <c r="X10" s="30"/>
      <c r="Y10" s="26"/>
      <c r="Z10" s="78"/>
      <c r="AA10" s="171"/>
      <c r="AB10" s="171"/>
      <c r="AC10" s="171"/>
      <c r="AD10" s="171"/>
    </row>
    <row r="11" spans="1:30" ht="15" customHeight="1" x14ac:dyDescent="0.25">
      <c r="A11" s="165"/>
      <c r="B11" s="26">
        <v>1992</v>
      </c>
      <c r="C11" s="146" t="s">
        <v>138</v>
      </c>
      <c r="D11" s="26" t="s">
        <v>140</v>
      </c>
      <c r="E11" s="26">
        <v>26</v>
      </c>
      <c r="F11" s="26">
        <v>9</v>
      </c>
      <c r="G11" s="26">
        <v>0</v>
      </c>
      <c r="H11" s="26">
        <v>17</v>
      </c>
      <c r="I11" s="33">
        <f t="shared" ref="I11:I14" si="0">PRODUCT(F11/E11)</f>
        <v>0.34615384615384615</v>
      </c>
      <c r="J11" s="31"/>
      <c r="K11" s="26"/>
      <c r="L11" s="26"/>
      <c r="M11" s="26"/>
      <c r="N11" s="26"/>
      <c r="O11" s="33"/>
      <c r="P11" s="26">
        <v>3</v>
      </c>
      <c r="Q11" s="26">
        <v>2</v>
      </c>
      <c r="R11" s="26"/>
      <c r="S11" s="26">
        <v>1</v>
      </c>
      <c r="T11" s="33">
        <f>PRODUCT(Q11/P11)</f>
        <v>0.66666666666666663</v>
      </c>
      <c r="U11" s="30"/>
      <c r="V11" s="26"/>
      <c r="W11" s="28"/>
      <c r="X11" s="30"/>
      <c r="Y11" s="26"/>
      <c r="Z11" s="78" t="s">
        <v>141</v>
      </c>
      <c r="AA11" s="171"/>
      <c r="AB11" s="171"/>
      <c r="AC11" s="171"/>
      <c r="AD11" s="171"/>
    </row>
    <row r="12" spans="1:30" ht="15" customHeight="1" x14ac:dyDescent="0.25">
      <c r="A12" s="165"/>
      <c r="B12" s="26">
        <v>1996</v>
      </c>
      <c r="C12" s="146" t="s">
        <v>142</v>
      </c>
      <c r="D12" s="26" t="s">
        <v>143</v>
      </c>
      <c r="E12" s="26">
        <v>29</v>
      </c>
      <c r="F12" s="26">
        <v>9</v>
      </c>
      <c r="G12" s="26">
        <v>0</v>
      </c>
      <c r="H12" s="26">
        <v>20</v>
      </c>
      <c r="I12" s="33">
        <f t="shared" si="0"/>
        <v>0.31034482758620691</v>
      </c>
      <c r="J12" s="31"/>
      <c r="K12" s="26"/>
      <c r="L12" s="26"/>
      <c r="M12" s="26"/>
      <c r="N12" s="26"/>
      <c r="O12" s="33"/>
      <c r="P12" s="26">
        <v>8</v>
      </c>
      <c r="Q12" s="26">
        <v>5</v>
      </c>
      <c r="R12" s="26"/>
      <c r="S12" s="26">
        <v>3</v>
      </c>
      <c r="T12" s="33">
        <f>PRODUCT(Q12/P12)</f>
        <v>0.625</v>
      </c>
      <c r="U12" s="30"/>
      <c r="V12" s="26"/>
      <c r="W12" s="28"/>
      <c r="X12" s="30"/>
      <c r="Y12" s="26"/>
      <c r="Z12" s="78" t="s">
        <v>144</v>
      </c>
      <c r="AA12" s="171"/>
      <c r="AB12" s="171"/>
      <c r="AC12" s="171"/>
      <c r="AD12" s="171"/>
    </row>
    <row r="13" spans="1:30" ht="15" customHeight="1" x14ac:dyDescent="0.25">
      <c r="A13" s="165"/>
      <c r="B13" s="26">
        <v>1997</v>
      </c>
      <c r="C13" s="146" t="s">
        <v>100</v>
      </c>
      <c r="D13" s="26" t="s">
        <v>137</v>
      </c>
      <c r="E13" s="26">
        <v>22</v>
      </c>
      <c r="F13" s="26">
        <v>5</v>
      </c>
      <c r="G13" s="26">
        <v>0</v>
      </c>
      <c r="H13" s="26">
        <v>17</v>
      </c>
      <c r="I13" s="33">
        <f t="shared" si="0"/>
        <v>0.22727272727272727</v>
      </c>
      <c r="J13" s="31"/>
      <c r="K13" s="26"/>
      <c r="L13" s="26"/>
      <c r="M13" s="26"/>
      <c r="N13" s="26"/>
      <c r="O13" s="33"/>
      <c r="P13" s="26">
        <v>8</v>
      </c>
      <c r="Q13" s="26">
        <v>4</v>
      </c>
      <c r="R13" s="26"/>
      <c r="S13" s="26">
        <v>4</v>
      </c>
      <c r="T13" s="33">
        <f>PRODUCT(Q13/P13)</f>
        <v>0.5</v>
      </c>
      <c r="U13" s="30"/>
      <c r="V13" s="26"/>
      <c r="W13" s="28"/>
      <c r="X13" s="30"/>
      <c r="Y13" s="26"/>
      <c r="Z13" s="78" t="s">
        <v>144</v>
      </c>
      <c r="AA13" s="171"/>
      <c r="AB13" s="171"/>
      <c r="AC13" s="171"/>
      <c r="AD13" s="171"/>
    </row>
    <row r="14" spans="1:30" ht="15" customHeight="1" x14ac:dyDescent="0.25">
      <c r="A14" s="165"/>
      <c r="B14" s="26">
        <v>1999</v>
      </c>
      <c r="C14" s="146" t="s">
        <v>93</v>
      </c>
      <c r="D14" s="26" t="s">
        <v>99</v>
      </c>
      <c r="E14" s="26">
        <v>18</v>
      </c>
      <c r="F14" s="26">
        <v>10</v>
      </c>
      <c r="G14" s="26">
        <v>0</v>
      </c>
      <c r="H14" s="26">
        <v>8</v>
      </c>
      <c r="I14" s="33">
        <f t="shared" si="0"/>
        <v>0.55555555555555558</v>
      </c>
      <c r="J14" s="31"/>
      <c r="K14" s="26"/>
      <c r="L14" s="26"/>
      <c r="M14" s="26"/>
      <c r="N14" s="26"/>
      <c r="O14" s="33"/>
      <c r="P14" s="26"/>
      <c r="Q14" s="26"/>
      <c r="R14" s="26"/>
      <c r="S14" s="26"/>
      <c r="T14" s="26"/>
      <c r="U14" s="30"/>
      <c r="V14" s="26"/>
      <c r="W14" s="28"/>
      <c r="X14" s="30"/>
      <c r="Y14" s="26"/>
      <c r="Z14" s="78"/>
      <c r="AA14" s="171"/>
      <c r="AB14" s="171"/>
      <c r="AC14" s="171"/>
      <c r="AD14" s="171"/>
    </row>
    <row r="15" spans="1:30" ht="15" customHeight="1" x14ac:dyDescent="0.25">
      <c r="A15" s="165"/>
      <c r="B15" s="178" t="s">
        <v>7</v>
      </c>
      <c r="C15" s="179"/>
      <c r="D15" s="180"/>
      <c r="E15" s="173">
        <f>SUM(E5:E14)</f>
        <v>200</v>
      </c>
      <c r="F15" s="173">
        <f>SUM(F5:F14)</f>
        <v>78</v>
      </c>
      <c r="G15" s="173">
        <f>SUM(G5:G14)</f>
        <v>8</v>
      </c>
      <c r="H15" s="173">
        <f>SUM(H5:H14)</f>
        <v>114</v>
      </c>
      <c r="I15" s="181">
        <f>PRODUCT(F15/E15)</f>
        <v>0.39</v>
      </c>
      <c r="J15" s="31"/>
      <c r="K15" s="173">
        <f>SUM(K5:K14)</f>
        <v>11</v>
      </c>
      <c r="L15" s="173">
        <f>SUM(L5:L14)</f>
        <v>6</v>
      </c>
      <c r="M15" s="173">
        <f>SUM(M5:M14)</f>
        <v>2</v>
      </c>
      <c r="N15" s="173">
        <f>SUM(N5:N14)</f>
        <v>3</v>
      </c>
      <c r="O15" s="181">
        <f>PRODUCT(L15/K15)</f>
        <v>0.54545454545454541</v>
      </c>
      <c r="P15" s="173">
        <f>SUM(P5:P14)</f>
        <v>31</v>
      </c>
      <c r="Q15" s="173">
        <f>SUM(Q5:Q14)</f>
        <v>20</v>
      </c>
      <c r="R15" s="173">
        <f>SUM(R5:R14)</f>
        <v>1</v>
      </c>
      <c r="S15" s="173">
        <f>SUM(S5:S14)</f>
        <v>10</v>
      </c>
      <c r="T15" s="181">
        <f>PRODUCT(Q15/P15)</f>
        <v>0.64516129032258063</v>
      </c>
      <c r="U15" s="182">
        <f>SUM(U8:U14)</f>
        <v>0</v>
      </c>
      <c r="V15" s="182">
        <f>SUM(V8:V14)</f>
        <v>0</v>
      </c>
      <c r="W15" s="173">
        <f>SUM(W5:W14)</f>
        <v>0</v>
      </c>
      <c r="X15" s="173">
        <f>SUM(X5:X14)</f>
        <v>1</v>
      </c>
      <c r="Y15" s="173">
        <f>SUM(Y5:Y14)</f>
        <v>1</v>
      </c>
      <c r="Z15" s="78"/>
      <c r="AA15" s="171"/>
      <c r="AB15" s="171"/>
      <c r="AC15" s="171"/>
      <c r="AD15" s="171"/>
    </row>
    <row r="16" spans="1:30" s="172" customFormat="1" ht="15" customHeight="1" x14ac:dyDescent="0.25">
      <c r="A16" s="165"/>
      <c r="B16" s="183"/>
      <c r="C16" s="184"/>
      <c r="D16" s="185"/>
      <c r="E16" s="185"/>
      <c r="F16" s="185"/>
      <c r="G16" s="185"/>
      <c r="H16" s="185"/>
      <c r="I16" s="185"/>
      <c r="J16" s="186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7"/>
      <c r="V16" s="187"/>
      <c r="W16" s="188"/>
      <c r="X16" s="188"/>
      <c r="Y16" s="188"/>
      <c r="Z16" s="171"/>
      <c r="AA16" s="171"/>
      <c r="AB16" s="171"/>
      <c r="AC16" s="171"/>
      <c r="AD16" s="171"/>
    </row>
    <row r="17" spans="1:30" ht="15" customHeight="1" x14ac:dyDescent="0.25">
      <c r="A17" s="165"/>
      <c r="B17" s="76" t="s">
        <v>23</v>
      </c>
      <c r="C17" s="189"/>
      <c r="D17" s="190"/>
      <c r="E17" s="79" t="s">
        <v>41</v>
      </c>
      <c r="F17" s="79" t="s">
        <v>36</v>
      </c>
      <c r="G17" s="80" t="s">
        <v>37</v>
      </c>
      <c r="H17" s="80" t="s">
        <v>30</v>
      </c>
      <c r="I17" s="79" t="s">
        <v>132</v>
      </c>
      <c r="J17" s="25"/>
      <c r="K17" s="191" t="s">
        <v>145</v>
      </c>
      <c r="L17" s="192"/>
      <c r="M17" s="192"/>
      <c r="N17" s="192"/>
      <c r="O17" s="19" t="s">
        <v>146</v>
      </c>
      <c r="P17" s="19" t="s">
        <v>41</v>
      </c>
      <c r="Q17" s="19" t="s">
        <v>36</v>
      </c>
      <c r="R17" s="16" t="s">
        <v>37</v>
      </c>
      <c r="S17" s="19" t="s">
        <v>30</v>
      </c>
      <c r="T17" s="19" t="s">
        <v>132</v>
      </c>
      <c r="U17" s="187"/>
      <c r="V17" s="165" t="s">
        <v>147</v>
      </c>
      <c r="W17" s="62"/>
      <c r="X17" s="171"/>
      <c r="Y17" s="171"/>
      <c r="Z17" s="62" t="s">
        <v>121</v>
      </c>
      <c r="AA17" s="171"/>
      <c r="AB17" s="171"/>
      <c r="AC17" s="171"/>
      <c r="AD17" s="171"/>
    </row>
    <row r="18" spans="1:30" ht="15" customHeight="1" x14ac:dyDescent="0.2">
      <c r="A18" s="165"/>
      <c r="B18" s="193" t="s">
        <v>11</v>
      </c>
      <c r="C18" s="74"/>
      <c r="D18" s="194"/>
      <c r="E18" s="26">
        <f>PRODUCT(E15)</f>
        <v>200</v>
      </c>
      <c r="F18" s="26">
        <f>PRODUCT(F15)</f>
        <v>78</v>
      </c>
      <c r="G18" s="26">
        <f>PRODUCT(G15)</f>
        <v>8</v>
      </c>
      <c r="H18" s="26">
        <f>PRODUCT(H15)</f>
        <v>114</v>
      </c>
      <c r="I18" s="33">
        <f>PRODUCT(F18/E18)</f>
        <v>0.39</v>
      </c>
      <c r="J18" s="25"/>
      <c r="K18" s="193" t="s">
        <v>59</v>
      </c>
      <c r="L18" s="74"/>
      <c r="M18" s="74"/>
      <c r="N18" s="74"/>
      <c r="O18" s="26"/>
      <c r="P18" s="26"/>
      <c r="Q18" s="26"/>
      <c r="R18" s="26"/>
      <c r="S18" s="26"/>
      <c r="T18" s="33"/>
      <c r="U18" s="187"/>
      <c r="V18" s="165"/>
      <c r="W18" s="62"/>
      <c r="X18" s="171"/>
      <c r="Y18" s="171"/>
      <c r="Z18" s="62" t="s">
        <v>148</v>
      </c>
      <c r="AA18" s="171"/>
      <c r="AB18" s="171"/>
      <c r="AC18" s="171"/>
      <c r="AD18" s="171"/>
    </row>
    <row r="19" spans="1:30" ht="15" customHeight="1" x14ac:dyDescent="0.2">
      <c r="A19" s="165"/>
      <c r="B19" s="195" t="s">
        <v>13</v>
      </c>
      <c r="C19" s="196"/>
      <c r="D19" s="197"/>
      <c r="E19" s="26">
        <f>SUM(K15)</f>
        <v>11</v>
      </c>
      <c r="F19" s="26">
        <f>SUM(L15)</f>
        <v>6</v>
      </c>
      <c r="G19" s="26">
        <v>2</v>
      </c>
      <c r="H19" s="26">
        <f>SUM(N15)</f>
        <v>3</v>
      </c>
      <c r="I19" s="33">
        <f>PRODUCT(F19/E19)</f>
        <v>0.54545454545454541</v>
      </c>
      <c r="J19" s="25"/>
      <c r="K19" s="198" t="s">
        <v>60</v>
      </c>
      <c r="L19" s="199"/>
      <c r="M19" s="199"/>
      <c r="N19" s="199"/>
      <c r="O19" s="26"/>
      <c r="P19" s="26"/>
      <c r="Q19" s="26"/>
      <c r="R19" s="26"/>
      <c r="S19" s="26"/>
      <c r="T19" s="33"/>
      <c r="U19" s="187"/>
      <c r="V19" s="165"/>
      <c r="W19" s="62"/>
      <c r="X19" s="171"/>
      <c r="Y19" s="171"/>
      <c r="Z19" s="62" t="s">
        <v>149</v>
      </c>
      <c r="AA19" s="171"/>
      <c r="AB19" s="171"/>
      <c r="AC19" s="171"/>
      <c r="AD19" s="171"/>
    </row>
    <row r="20" spans="1:30" ht="15" customHeight="1" x14ac:dyDescent="0.2">
      <c r="A20" s="165"/>
      <c r="B20" s="193" t="s">
        <v>14</v>
      </c>
      <c r="C20" s="74"/>
      <c r="D20" s="194"/>
      <c r="E20" s="26">
        <f>SUM(P15)</f>
        <v>31</v>
      </c>
      <c r="F20" s="26">
        <f>SUM(Q15)</f>
        <v>20</v>
      </c>
      <c r="G20" s="26">
        <f>SUM(R15)</f>
        <v>1</v>
      </c>
      <c r="H20" s="26">
        <f>SUM(S15)</f>
        <v>10</v>
      </c>
      <c r="I20" s="33">
        <f>PRODUCT(F20/E20)</f>
        <v>0.64516129032258063</v>
      </c>
      <c r="J20" s="25"/>
      <c r="K20" s="193" t="s">
        <v>62</v>
      </c>
      <c r="L20" s="74"/>
      <c r="M20" s="12"/>
      <c r="N20" s="12"/>
      <c r="O20" s="26"/>
      <c r="P20" s="26"/>
      <c r="Q20" s="26"/>
      <c r="R20" s="26"/>
      <c r="S20" s="26"/>
      <c r="T20" s="33"/>
      <c r="U20" s="187"/>
      <c r="V20" s="165"/>
      <c r="W20" s="200"/>
      <c r="X20" s="171"/>
      <c r="Y20" s="171"/>
      <c r="Z20" s="200" t="s">
        <v>119</v>
      </c>
      <c r="AA20" s="171"/>
      <c r="AB20" s="171"/>
      <c r="AC20" s="171"/>
      <c r="AD20" s="171"/>
    </row>
    <row r="21" spans="1:30" ht="15" customHeight="1" x14ac:dyDescent="0.2">
      <c r="A21" s="165"/>
      <c r="B21" s="103" t="s">
        <v>24</v>
      </c>
      <c r="C21" s="21"/>
      <c r="D21" s="201"/>
      <c r="E21" s="19">
        <f>SUM(E18:E20)</f>
        <v>242</v>
      </c>
      <c r="F21" s="19">
        <f>SUM(F18:F20)</f>
        <v>104</v>
      </c>
      <c r="G21" s="19">
        <f>SUM(G18:G20)</f>
        <v>11</v>
      </c>
      <c r="H21" s="19">
        <f>SUM(H18:H20)</f>
        <v>127</v>
      </c>
      <c r="I21" s="35">
        <f>PRODUCT(F21/E21)</f>
        <v>0.42975206611570249</v>
      </c>
      <c r="J21" s="25"/>
      <c r="K21" s="103" t="s">
        <v>24</v>
      </c>
      <c r="L21" s="201"/>
      <c r="M21" s="201"/>
      <c r="N21" s="201"/>
      <c r="O21" s="19"/>
      <c r="P21" s="19"/>
      <c r="Q21" s="19"/>
      <c r="R21" s="19"/>
      <c r="S21" s="19"/>
      <c r="T21" s="35"/>
      <c r="U21" s="187"/>
      <c r="V21" s="171"/>
      <c r="W21" s="171"/>
      <c r="X21" s="171"/>
      <c r="Y21" s="171"/>
      <c r="Z21" s="171"/>
      <c r="AA21" s="171"/>
      <c r="AB21" s="171"/>
      <c r="AC21" s="171"/>
      <c r="AD21" s="171"/>
    </row>
    <row r="22" spans="1:30" ht="15" customHeight="1" x14ac:dyDescent="0.2">
      <c r="A22" s="202"/>
      <c r="B22" s="165"/>
      <c r="C22" s="62"/>
      <c r="D22" s="202"/>
      <c r="E22" s="165"/>
      <c r="F22" s="25"/>
      <c r="G22" s="25"/>
      <c r="H22" s="25"/>
      <c r="I22" s="25"/>
      <c r="J22" s="203"/>
      <c r="K22" s="165"/>
      <c r="L22" s="25"/>
      <c r="M22" s="25"/>
      <c r="N22" s="25"/>
      <c r="O22" s="25"/>
      <c r="P22" s="165"/>
      <c r="Q22" s="25"/>
      <c r="R22" s="25"/>
      <c r="S22" s="25"/>
      <c r="T22" s="25"/>
      <c r="U22" s="187"/>
      <c r="V22" s="187"/>
      <c r="W22" s="165"/>
      <c r="X22" s="165"/>
      <c r="Y22" s="165"/>
      <c r="Z22" s="171"/>
      <c r="AA22" s="171"/>
      <c r="AB22" s="171"/>
      <c r="AC22" s="171"/>
      <c r="AD22" s="171"/>
    </row>
    <row r="23" spans="1:30" ht="15" customHeight="1" x14ac:dyDescent="0.2">
      <c r="A23" s="202"/>
      <c r="B23" s="165"/>
      <c r="C23" s="62"/>
      <c r="D23" s="165"/>
      <c r="E23" s="165"/>
      <c r="F23" s="25"/>
      <c r="G23" s="25"/>
      <c r="H23" s="25"/>
      <c r="I23" s="25"/>
      <c r="J23" s="71"/>
      <c r="K23" s="165"/>
      <c r="L23" s="25"/>
      <c r="M23" s="25"/>
      <c r="N23" s="25"/>
      <c r="O23" s="25"/>
      <c r="P23" s="165"/>
      <c r="Q23" s="25"/>
      <c r="R23" s="25"/>
      <c r="S23" s="25"/>
      <c r="T23" s="25"/>
      <c r="U23" s="187"/>
      <c r="V23" s="187"/>
      <c r="W23" s="165"/>
      <c r="X23" s="165"/>
      <c r="Y23" s="165"/>
      <c r="Z23" s="171"/>
      <c r="AA23" s="171"/>
      <c r="AB23" s="171"/>
      <c r="AC23" s="171"/>
      <c r="AD23" s="171"/>
    </row>
    <row r="24" spans="1:30" ht="15" customHeight="1" x14ac:dyDescent="0.2">
      <c r="A24" s="165"/>
      <c r="B24" s="165"/>
      <c r="C24" s="62"/>
      <c r="D24" s="202"/>
      <c r="E24" s="165"/>
      <c r="F24" s="25"/>
      <c r="G24" s="25"/>
      <c r="H24" s="25"/>
      <c r="I24" s="25"/>
      <c r="J24" s="71"/>
      <c r="K24" s="165"/>
      <c r="L24" s="25"/>
      <c r="M24" s="25"/>
      <c r="N24" s="25"/>
      <c r="O24" s="25"/>
      <c r="P24" s="165"/>
      <c r="Q24" s="25"/>
      <c r="R24" s="25"/>
      <c r="S24" s="25"/>
      <c r="T24" s="25"/>
      <c r="U24" s="187"/>
      <c r="V24" s="187"/>
      <c r="W24" s="165"/>
      <c r="X24" s="165"/>
      <c r="Y24" s="165"/>
      <c r="Z24" s="171"/>
      <c r="AA24" s="171"/>
      <c r="AB24" s="171"/>
      <c r="AC24" s="171"/>
      <c r="AD24" s="171"/>
    </row>
    <row r="25" spans="1:30" ht="15" customHeight="1" x14ac:dyDescent="0.2">
      <c r="A25" s="165"/>
      <c r="B25" s="165"/>
      <c r="C25" s="62"/>
      <c r="D25" s="202"/>
      <c r="E25" s="165"/>
      <c r="F25" s="25"/>
      <c r="G25" s="25"/>
      <c r="H25" s="25"/>
      <c r="I25" s="25"/>
      <c r="J25" s="71"/>
      <c r="K25" s="165"/>
      <c r="L25" s="25"/>
      <c r="M25" s="25"/>
      <c r="N25" s="25"/>
      <c r="O25" s="25"/>
      <c r="P25" s="165"/>
      <c r="Q25" s="25"/>
      <c r="R25" s="25"/>
      <c r="S25" s="25"/>
      <c r="T25" s="25"/>
      <c r="U25" s="187"/>
      <c r="V25" s="187"/>
      <c r="W25" s="165"/>
      <c r="X25" s="165"/>
      <c r="Y25" s="165"/>
      <c r="Z25" s="171"/>
      <c r="AA25" s="171"/>
      <c r="AB25" s="171"/>
      <c r="AC25" s="171"/>
      <c r="AD25" s="171"/>
    </row>
    <row r="26" spans="1:30" ht="15" customHeight="1" x14ac:dyDescent="0.2">
      <c r="A26" s="165"/>
      <c r="B26" s="165"/>
      <c r="C26" s="200"/>
      <c r="D26" s="202"/>
      <c r="E26" s="165"/>
      <c r="F26" s="25"/>
      <c r="G26" s="25"/>
      <c r="H26" s="25"/>
      <c r="I26" s="25"/>
      <c r="J26" s="71"/>
      <c r="K26" s="165"/>
      <c r="L26" s="25"/>
      <c r="M26" s="25"/>
      <c r="N26" s="25"/>
      <c r="O26" s="25"/>
      <c r="P26" s="165"/>
      <c r="Q26" s="25"/>
      <c r="R26" s="25"/>
      <c r="S26" s="25"/>
      <c r="T26" s="25"/>
      <c r="U26" s="187"/>
      <c r="V26" s="187"/>
      <c r="W26" s="165"/>
      <c r="X26" s="165"/>
      <c r="Y26" s="165"/>
      <c r="Z26" s="171"/>
      <c r="AA26" s="171"/>
      <c r="AB26" s="171"/>
      <c r="AC26" s="171"/>
      <c r="AD26" s="171"/>
    </row>
    <row r="27" spans="1:30" s="204" customFormat="1" ht="15" customHeight="1" x14ac:dyDescent="0.2">
      <c r="A27" s="165"/>
      <c r="B27" s="165"/>
      <c r="C27" s="62"/>
      <c r="D27" s="202"/>
      <c r="E27" s="165"/>
      <c r="F27" s="25"/>
      <c r="G27" s="25"/>
      <c r="H27" s="25"/>
      <c r="I27" s="25"/>
      <c r="J27" s="71"/>
      <c r="K27" s="165"/>
      <c r="L27" s="25"/>
      <c r="M27" s="25"/>
      <c r="N27" s="25"/>
      <c r="O27" s="25"/>
      <c r="P27" s="165"/>
      <c r="Q27" s="25"/>
      <c r="R27" s="25"/>
      <c r="S27" s="25"/>
      <c r="T27" s="25"/>
      <c r="U27" s="187"/>
      <c r="V27" s="187"/>
      <c r="W27" s="165"/>
      <c r="X27" s="165"/>
      <c r="Y27" s="165"/>
      <c r="Z27" s="171"/>
      <c r="AA27" s="171"/>
      <c r="AB27" s="171"/>
      <c r="AC27" s="171"/>
      <c r="AD27" s="171"/>
    </row>
    <row r="28" spans="1:30" s="204" customFormat="1" ht="15" customHeight="1" x14ac:dyDescent="0.2">
      <c r="A28" s="165"/>
      <c r="B28" s="165"/>
      <c r="C28" s="62"/>
      <c r="D28" s="202"/>
      <c r="E28" s="165"/>
      <c r="F28" s="25"/>
      <c r="G28" s="25"/>
      <c r="H28" s="25"/>
      <c r="I28" s="25"/>
      <c r="J28" s="71"/>
      <c r="K28" s="165"/>
      <c r="L28" s="25"/>
      <c r="M28" s="25"/>
      <c r="N28" s="25"/>
      <c r="O28" s="25"/>
      <c r="P28" s="165"/>
      <c r="Q28" s="25"/>
      <c r="R28" s="25"/>
      <c r="S28" s="25"/>
      <c r="T28" s="25"/>
      <c r="U28" s="187"/>
      <c r="V28" s="187"/>
      <c r="W28" s="165"/>
      <c r="X28" s="165"/>
      <c r="Y28" s="165"/>
      <c r="Z28" s="171"/>
      <c r="AA28" s="171"/>
      <c r="AB28" s="171"/>
      <c r="AC28" s="171"/>
      <c r="AD28" s="171"/>
    </row>
    <row r="29" spans="1:30" s="204" customFormat="1" ht="15" customHeight="1" x14ac:dyDescent="0.2">
      <c r="A29" s="165"/>
      <c r="B29" s="165"/>
      <c r="C29" s="62"/>
      <c r="D29" s="202"/>
      <c r="E29" s="165"/>
      <c r="F29" s="25"/>
      <c r="G29" s="25"/>
      <c r="H29" s="25"/>
      <c r="I29" s="25"/>
      <c r="J29" s="71"/>
      <c r="K29" s="165"/>
      <c r="L29" s="25"/>
      <c r="M29" s="25"/>
      <c r="N29" s="25"/>
      <c r="O29" s="25"/>
      <c r="P29" s="165"/>
      <c r="Q29" s="25"/>
      <c r="R29" s="25"/>
      <c r="S29" s="25"/>
      <c r="T29" s="25"/>
      <c r="U29" s="187"/>
      <c r="V29" s="187"/>
      <c r="W29" s="165"/>
      <c r="X29" s="165"/>
      <c r="Y29" s="165"/>
      <c r="Z29" s="171"/>
      <c r="AA29" s="171"/>
      <c r="AB29" s="171"/>
      <c r="AC29" s="171"/>
      <c r="AD29" s="171"/>
    </row>
    <row r="30" spans="1:30" s="204" customFormat="1" ht="15" customHeight="1" x14ac:dyDescent="0.2">
      <c r="A30" s="165"/>
      <c r="B30" s="165"/>
      <c r="C30" s="62"/>
      <c r="D30" s="202"/>
      <c r="E30" s="165"/>
      <c r="F30" s="25"/>
      <c r="G30" s="25"/>
      <c r="H30" s="25"/>
      <c r="I30" s="25"/>
      <c r="J30" s="71"/>
      <c r="K30" s="165"/>
      <c r="L30" s="25"/>
      <c r="M30" s="25"/>
      <c r="N30" s="25"/>
      <c r="O30" s="25"/>
      <c r="P30" s="165"/>
      <c r="Q30" s="25"/>
      <c r="R30" s="25"/>
      <c r="S30" s="25"/>
      <c r="T30" s="25"/>
      <c r="U30" s="187"/>
      <c r="V30" s="187"/>
      <c r="W30" s="165"/>
      <c r="X30" s="165"/>
      <c r="Y30" s="165"/>
      <c r="Z30" s="171"/>
      <c r="AA30" s="171"/>
      <c r="AB30" s="171"/>
      <c r="AC30" s="171"/>
      <c r="AD30" s="171"/>
    </row>
    <row r="31" spans="1:30" s="204" customFormat="1" ht="15" customHeight="1" x14ac:dyDescent="0.2">
      <c r="A31" s="165"/>
      <c r="B31" s="165"/>
      <c r="C31" s="62"/>
      <c r="D31" s="202"/>
      <c r="E31" s="165"/>
      <c r="F31" s="25"/>
      <c r="G31" s="25"/>
      <c r="H31" s="25"/>
      <c r="I31" s="25"/>
      <c r="J31" s="71"/>
      <c r="K31" s="165"/>
      <c r="L31" s="25"/>
      <c r="M31" s="25"/>
      <c r="N31" s="25"/>
      <c r="O31" s="25"/>
      <c r="P31" s="165"/>
      <c r="Q31" s="25"/>
      <c r="R31" s="25"/>
      <c r="S31" s="25"/>
      <c r="T31" s="25"/>
      <c r="U31" s="187"/>
      <c r="V31" s="187"/>
      <c r="W31" s="165"/>
      <c r="X31" s="165"/>
      <c r="Y31" s="165"/>
      <c r="Z31" s="171"/>
      <c r="AA31" s="171"/>
      <c r="AB31" s="171"/>
      <c r="AC31" s="171"/>
      <c r="AD31" s="171"/>
    </row>
    <row r="32" spans="1:30" s="204" customFormat="1" ht="15" customHeight="1" x14ac:dyDescent="0.2">
      <c r="A32" s="165"/>
      <c r="B32" s="165"/>
      <c r="C32" s="62"/>
      <c r="D32" s="202"/>
      <c r="E32" s="165"/>
      <c r="F32" s="25"/>
      <c r="G32" s="25"/>
      <c r="H32" s="25"/>
      <c r="I32" s="25"/>
      <c r="J32" s="71"/>
      <c r="K32" s="165"/>
      <c r="L32" s="25"/>
      <c r="M32" s="25"/>
      <c r="N32" s="25"/>
      <c r="O32" s="25"/>
      <c r="P32" s="165"/>
      <c r="Q32" s="25"/>
      <c r="R32" s="25"/>
      <c r="S32" s="25"/>
      <c r="T32" s="25"/>
      <c r="U32" s="71"/>
      <c r="V32" s="71"/>
      <c r="W32" s="165"/>
      <c r="X32" s="165"/>
      <c r="Y32" s="165"/>
      <c r="Z32" s="171"/>
      <c r="AA32" s="171"/>
      <c r="AB32" s="171"/>
      <c r="AC32" s="171"/>
      <c r="AD32" s="171"/>
    </row>
    <row r="33" spans="1:30" s="204" customFormat="1" ht="15" customHeight="1" x14ac:dyDescent="0.2">
      <c r="A33" s="165"/>
      <c r="B33" s="165"/>
      <c r="C33" s="62"/>
      <c r="D33" s="202"/>
      <c r="E33" s="165"/>
      <c r="F33" s="25"/>
      <c r="G33" s="25"/>
      <c r="H33" s="25"/>
      <c r="I33" s="25"/>
      <c r="J33" s="71"/>
      <c r="K33" s="165"/>
      <c r="L33" s="25"/>
      <c r="M33" s="25"/>
      <c r="N33" s="25"/>
      <c r="O33" s="25"/>
      <c r="P33" s="165"/>
      <c r="Q33" s="25"/>
      <c r="R33" s="25"/>
      <c r="S33" s="25"/>
      <c r="T33" s="25"/>
      <c r="U33" s="187"/>
      <c r="V33" s="187"/>
      <c r="W33" s="165"/>
      <c r="X33" s="165"/>
      <c r="Y33" s="165"/>
      <c r="Z33" s="171"/>
      <c r="AA33" s="171"/>
      <c r="AB33" s="171"/>
      <c r="AC33" s="171"/>
      <c r="AD33" s="171"/>
    </row>
    <row r="34" spans="1:30" ht="15" customHeight="1" x14ac:dyDescent="0.2">
      <c r="A34" s="165"/>
      <c r="B34" s="165"/>
      <c r="C34" s="62"/>
      <c r="D34" s="202"/>
      <c r="E34" s="165"/>
      <c r="F34" s="25"/>
      <c r="G34" s="25"/>
      <c r="H34" s="25"/>
      <c r="I34" s="25"/>
      <c r="J34" s="71"/>
      <c r="K34" s="165"/>
      <c r="L34" s="25"/>
      <c r="M34" s="25"/>
      <c r="N34" s="25"/>
      <c r="O34" s="25"/>
      <c r="P34" s="165"/>
      <c r="Q34" s="25"/>
      <c r="R34" s="25"/>
      <c r="S34" s="25"/>
      <c r="T34" s="25"/>
      <c r="U34" s="187"/>
      <c r="V34" s="187"/>
      <c r="W34" s="165"/>
      <c r="X34" s="165"/>
      <c r="Y34" s="165"/>
      <c r="Z34" s="171"/>
      <c r="AA34" s="171"/>
      <c r="AB34" s="171"/>
      <c r="AC34" s="171"/>
      <c r="AD34" s="171"/>
    </row>
    <row r="35" spans="1:30" ht="15" customHeight="1" x14ac:dyDescent="0.2">
      <c r="A35" s="165"/>
      <c r="B35" s="165"/>
      <c r="C35" s="62"/>
      <c r="D35" s="202"/>
      <c r="E35" s="165"/>
      <c r="F35" s="25"/>
      <c r="G35" s="25"/>
      <c r="H35" s="25"/>
      <c r="I35" s="25"/>
      <c r="J35" s="71"/>
      <c r="K35" s="165"/>
      <c r="L35" s="25"/>
      <c r="M35" s="25"/>
      <c r="N35" s="25"/>
      <c r="O35" s="25"/>
      <c r="P35" s="165"/>
      <c r="Q35" s="25"/>
      <c r="R35" s="25"/>
      <c r="S35" s="25"/>
      <c r="T35" s="25"/>
      <c r="U35" s="187"/>
      <c r="V35" s="187"/>
      <c r="W35" s="165"/>
      <c r="X35" s="165"/>
      <c r="Y35" s="165"/>
      <c r="Z35" s="171"/>
      <c r="AA35" s="171"/>
      <c r="AB35" s="171"/>
      <c r="AC35" s="171"/>
      <c r="AD35" s="171"/>
    </row>
    <row r="36" spans="1:30" ht="15" customHeight="1" x14ac:dyDescent="0.2">
      <c r="A36" s="165"/>
      <c r="B36" s="165"/>
      <c r="C36" s="62"/>
      <c r="D36" s="202"/>
      <c r="E36" s="165"/>
      <c r="F36" s="25"/>
      <c r="G36" s="25"/>
      <c r="H36" s="25"/>
      <c r="I36" s="25"/>
      <c r="J36" s="71"/>
      <c r="K36" s="165"/>
      <c r="L36" s="25"/>
      <c r="M36" s="25"/>
      <c r="N36" s="25"/>
      <c r="O36" s="25"/>
      <c r="P36" s="165"/>
      <c r="Q36" s="25"/>
      <c r="R36" s="25"/>
      <c r="S36" s="25"/>
      <c r="T36" s="25"/>
      <c r="U36" s="187"/>
      <c r="V36" s="187"/>
      <c r="W36" s="165"/>
      <c r="X36" s="165"/>
      <c r="Y36" s="165"/>
      <c r="AA36" s="171"/>
      <c r="AB36" s="171"/>
      <c r="AC36" s="171"/>
      <c r="AD36" s="171"/>
    </row>
    <row r="37" spans="1:30" ht="15" customHeight="1" x14ac:dyDescent="0.2">
      <c r="A37" s="165"/>
      <c r="B37" s="165"/>
      <c r="C37" s="62"/>
      <c r="D37" s="202"/>
      <c r="E37" s="165"/>
      <c r="F37" s="25"/>
      <c r="G37" s="25"/>
      <c r="H37" s="25"/>
      <c r="I37" s="25"/>
      <c r="J37" s="71"/>
      <c r="K37" s="165"/>
      <c r="L37" s="25"/>
      <c r="M37" s="25"/>
      <c r="N37" s="25"/>
      <c r="O37" s="25"/>
      <c r="P37" s="165"/>
      <c r="Q37" s="25"/>
      <c r="R37" s="25"/>
      <c r="S37" s="25"/>
      <c r="T37" s="25"/>
      <c r="U37" s="187"/>
      <c r="V37" s="187"/>
      <c r="W37" s="165"/>
      <c r="X37" s="165"/>
      <c r="Y37" s="165"/>
      <c r="AA37" s="171"/>
      <c r="AB37" s="171"/>
      <c r="AC37" s="171"/>
      <c r="AD37" s="171"/>
    </row>
    <row r="38" spans="1:30" ht="15" customHeight="1" x14ac:dyDescent="0.2">
      <c r="A38" s="165"/>
      <c r="B38" s="165"/>
      <c r="C38" s="62"/>
      <c r="D38" s="202"/>
      <c r="E38" s="165"/>
      <c r="F38" s="25"/>
      <c r="G38" s="25"/>
      <c r="H38" s="25"/>
      <c r="I38" s="25"/>
      <c r="J38" s="71"/>
      <c r="K38" s="165"/>
      <c r="L38" s="25"/>
      <c r="M38" s="25"/>
      <c r="N38" s="25"/>
      <c r="O38" s="25"/>
      <c r="P38" s="165"/>
      <c r="Q38" s="25"/>
      <c r="R38" s="25"/>
      <c r="S38" s="25"/>
      <c r="T38" s="25"/>
      <c r="U38" s="187"/>
      <c r="V38" s="187"/>
      <c r="W38" s="165"/>
      <c r="X38" s="165"/>
      <c r="Y38" s="165"/>
      <c r="AA38" s="171"/>
      <c r="AB38" s="171"/>
      <c r="AC38" s="171"/>
      <c r="AD38" s="171"/>
    </row>
    <row r="39" spans="1:30" ht="15" customHeight="1" x14ac:dyDescent="0.2">
      <c r="A39" s="165"/>
      <c r="B39" s="165"/>
      <c r="C39" s="62"/>
      <c r="D39" s="202"/>
      <c r="E39" s="165"/>
      <c r="F39" s="25"/>
      <c r="G39" s="25"/>
      <c r="H39" s="25"/>
      <c r="I39" s="25"/>
      <c r="J39" s="71"/>
      <c r="K39" s="165"/>
      <c r="L39" s="25"/>
      <c r="M39" s="25"/>
      <c r="N39" s="25"/>
      <c r="O39" s="25"/>
      <c r="P39" s="165"/>
      <c r="Q39" s="25"/>
      <c r="R39" s="25"/>
      <c r="S39" s="25"/>
      <c r="T39" s="25"/>
      <c r="U39" s="187"/>
      <c r="V39" s="187"/>
      <c r="W39" s="165"/>
      <c r="X39" s="165"/>
      <c r="Y39" s="165"/>
      <c r="AA39" s="204"/>
      <c r="AB39" s="204"/>
      <c r="AC39" s="204"/>
      <c r="AD39" s="204"/>
    </row>
    <row r="40" spans="1:30" ht="15" customHeight="1" x14ac:dyDescent="0.2">
      <c r="A40" s="165"/>
      <c r="B40" s="165"/>
      <c r="C40" s="62"/>
      <c r="D40" s="202"/>
      <c r="E40" s="165"/>
      <c r="F40" s="25"/>
      <c r="G40" s="25"/>
      <c r="H40" s="25"/>
      <c r="I40" s="25"/>
      <c r="J40" s="71"/>
      <c r="K40" s="165"/>
      <c r="L40" s="25"/>
      <c r="M40" s="25"/>
      <c r="N40" s="25"/>
      <c r="O40" s="25"/>
      <c r="P40" s="165"/>
      <c r="Q40" s="25"/>
      <c r="R40" s="25"/>
      <c r="S40" s="25"/>
      <c r="T40" s="25"/>
      <c r="U40" s="187"/>
      <c r="V40" s="187"/>
      <c r="W40" s="165"/>
      <c r="X40" s="165"/>
      <c r="AA40" s="204"/>
      <c r="AB40" s="204"/>
      <c r="AC40" s="204"/>
      <c r="AD40" s="204"/>
    </row>
    <row r="41" spans="1:30" ht="15" customHeight="1" x14ac:dyDescent="0.25">
      <c r="A41" s="205"/>
      <c r="D41" s="207"/>
      <c r="U41" s="187"/>
      <c r="V41" s="187"/>
    </row>
    <row r="42" spans="1:30" ht="15" customHeight="1" x14ac:dyDescent="0.25">
      <c r="A42" s="205"/>
      <c r="D42" s="207"/>
      <c r="U42" s="187"/>
      <c r="V42" s="187"/>
    </row>
    <row r="43" spans="1:30" ht="15" customHeight="1" x14ac:dyDescent="0.25">
      <c r="A43" s="205"/>
      <c r="D43" s="207"/>
      <c r="U43" s="187"/>
      <c r="V43" s="187"/>
    </row>
    <row r="44" spans="1:30" ht="15" customHeight="1" x14ac:dyDescent="0.25">
      <c r="A44" s="205"/>
      <c r="D44" s="207"/>
      <c r="U44" s="187"/>
      <c r="V44" s="187"/>
    </row>
    <row r="45" spans="1:30" ht="15" customHeight="1" x14ac:dyDescent="0.25">
      <c r="A45" s="205"/>
      <c r="D45" s="207"/>
      <c r="U45" s="187"/>
      <c r="V45" s="187"/>
    </row>
    <row r="46" spans="1:30" ht="15" customHeight="1" x14ac:dyDescent="0.25">
      <c r="U46" s="187"/>
      <c r="V46" s="187"/>
    </row>
    <row r="47" spans="1:30" ht="15" customHeight="1" x14ac:dyDescent="0.25">
      <c r="U47" s="187"/>
      <c r="V47" s="187"/>
    </row>
    <row r="48" spans="1:30" ht="15" customHeight="1" x14ac:dyDescent="0.25">
      <c r="U48" s="187"/>
      <c r="V48" s="187"/>
    </row>
    <row r="49" spans="21:22" s="174" customFormat="1" ht="15" customHeight="1" x14ac:dyDescent="0.2">
      <c r="U49" s="187"/>
      <c r="V49" s="187"/>
    </row>
    <row r="50" spans="21:22" s="174" customFormat="1" ht="15" customHeight="1" x14ac:dyDescent="0.2">
      <c r="U50" s="187"/>
      <c r="V50" s="187"/>
    </row>
    <row r="51" spans="21:22" s="174" customFormat="1" ht="15" customHeight="1" x14ac:dyDescent="0.2">
      <c r="U51" s="187"/>
      <c r="V51" s="187"/>
    </row>
    <row r="52" spans="21:22" s="174" customFormat="1" ht="15" customHeight="1" x14ac:dyDescent="0.2">
      <c r="U52" s="187"/>
      <c r="V52" s="187"/>
    </row>
    <row r="53" spans="21:22" s="174" customFormat="1" ht="15" customHeight="1" x14ac:dyDescent="0.2">
      <c r="U53" s="187"/>
      <c r="V53" s="187"/>
    </row>
    <row r="54" spans="21:22" s="174" customFormat="1" ht="15" customHeight="1" x14ac:dyDescent="0.2">
      <c r="U54" s="187"/>
      <c r="V54" s="187"/>
    </row>
    <row r="55" spans="21:22" s="174" customFormat="1" ht="15" customHeight="1" x14ac:dyDescent="0.2">
      <c r="U55" s="187"/>
      <c r="V55" s="187"/>
    </row>
    <row r="56" spans="21:22" s="174" customFormat="1" ht="15" customHeight="1" x14ac:dyDescent="0.2">
      <c r="U56" s="187"/>
      <c r="V56" s="187"/>
    </row>
    <row r="57" spans="21:22" s="174" customFormat="1" ht="15" customHeight="1" x14ac:dyDescent="0.2">
      <c r="U57" s="187"/>
      <c r="V57" s="187"/>
    </row>
    <row r="58" spans="21:22" s="174" customFormat="1" ht="15" customHeight="1" x14ac:dyDescent="0.2">
      <c r="U58" s="187"/>
      <c r="V58" s="187"/>
    </row>
    <row r="59" spans="21:22" s="174" customFormat="1" ht="15" customHeight="1" x14ac:dyDescent="0.2">
      <c r="U59" s="187"/>
      <c r="V59" s="187"/>
    </row>
    <row r="60" spans="21:22" s="174" customFormat="1" ht="15" customHeight="1" x14ac:dyDescent="0.2">
      <c r="U60" s="187"/>
      <c r="V60" s="187"/>
    </row>
    <row r="61" spans="21:22" s="174" customFormat="1" ht="15" customHeight="1" x14ac:dyDescent="0.2">
      <c r="U61" s="187"/>
      <c r="V61" s="187"/>
    </row>
    <row r="62" spans="21:22" s="174" customFormat="1" ht="15" customHeight="1" x14ac:dyDescent="0.2">
      <c r="U62" s="187"/>
      <c r="V62" s="187"/>
    </row>
    <row r="63" spans="21:22" s="174" customFormat="1" ht="15" customHeight="1" x14ac:dyDescent="0.2">
      <c r="U63" s="187"/>
      <c r="V63" s="187"/>
    </row>
    <row r="64" spans="21:22" s="174" customFormat="1" ht="15" customHeight="1" x14ac:dyDescent="0.2">
      <c r="U64" s="187"/>
      <c r="V64" s="187"/>
    </row>
    <row r="65" spans="21:22" s="174" customFormat="1" ht="15" customHeight="1" x14ac:dyDescent="0.2">
      <c r="U65" s="187"/>
      <c r="V65" s="187"/>
    </row>
    <row r="66" spans="21:22" s="174" customFormat="1" ht="15" customHeight="1" x14ac:dyDescent="0.2">
      <c r="U66" s="187"/>
      <c r="V66" s="187"/>
    </row>
    <row r="67" spans="21:22" s="174" customFormat="1" ht="15" customHeight="1" x14ac:dyDescent="0.2">
      <c r="U67" s="187"/>
      <c r="V67" s="187"/>
    </row>
    <row r="68" spans="21:22" s="174" customFormat="1" ht="15" customHeight="1" x14ac:dyDescent="0.2">
      <c r="U68" s="187"/>
      <c r="V68" s="187"/>
    </row>
    <row r="69" spans="21:22" s="174" customFormat="1" ht="15" customHeight="1" x14ac:dyDescent="0.2">
      <c r="U69" s="187"/>
      <c r="V69" s="187"/>
    </row>
    <row r="70" spans="21:22" s="174" customFormat="1" ht="15" customHeight="1" x14ac:dyDescent="0.2">
      <c r="U70" s="187"/>
      <c r="V70" s="187"/>
    </row>
    <row r="71" spans="21:22" s="174" customFormat="1" ht="15" customHeight="1" x14ac:dyDescent="0.2">
      <c r="U71" s="187"/>
      <c r="V71" s="187"/>
    </row>
    <row r="72" spans="21:22" s="174" customFormat="1" ht="15" customHeight="1" x14ac:dyDescent="0.2">
      <c r="U72" s="187"/>
      <c r="V72" s="187"/>
    </row>
    <row r="73" spans="21:22" s="174" customFormat="1" ht="15" customHeight="1" x14ac:dyDescent="0.2">
      <c r="U73" s="187"/>
      <c r="V73" s="187"/>
    </row>
    <row r="74" spans="21:22" s="174" customFormat="1" ht="15" customHeight="1" x14ac:dyDescent="0.2">
      <c r="U74" s="187"/>
      <c r="V74" s="187"/>
    </row>
    <row r="75" spans="21:22" s="174" customFormat="1" ht="15" customHeight="1" x14ac:dyDescent="0.2">
      <c r="U75" s="187"/>
      <c r="V75" s="187"/>
    </row>
    <row r="76" spans="21:22" s="174" customFormat="1" ht="15" customHeight="1" x14ac:dyDescent="0.2">
      <c r="U76" s="187"/>
      <c r="V76" s="187"/>
    </row>
    <row r="77" spans="21:22" s="174" customFormat="1" ht="15" customHeight="1" x14ac:dyDescent="0.2">
      <c r="U77" s="187"/>
      <c r="V77" s="187"/>
    </row>
    <row r="78" spans="21:22" s="174" customFormat="1" ht="15" customHeight="1" x14ac:dyDescent="0.2">
      <c r="U78" s="187"/>
      <c r="V78" s="187"/>
    </row>
    <row r="79" spans="21:22" s="174" customFormat="1" ht="15" customHeight="1" x14ac:dyDescent="0.2">
      <c r="U79" s="187"/>
      <c r="V79" s="187"/>
    </row>
    <row r="80" spans="21:22" s="174" customFormat="1" ht="15" customHeight="1" x14ac:dyDescent="0.2">
      <c r="U80" s="187"/>
      <c r="V80" s="187"/>
    </row>
    <row r="81" spans="21:22" s="174" customFormat="1" ht="15" customHeight="1" x14ac:dyDescent="0.2">
      <c r="U81" s="187"/>
      <c r="V81" s="187"/>
    </row>
    <row r="82" spans="21:22" s="174" customFormat="1" ht="15" customHeight="1" x14ac:dyDescent="0.2">
      <c r="U82" s="187"/>
      <c r="V82" s="187"/>
    </row>
    <row r="83" spans="21:22" s="174" customFormat="1" ht="15" customHeight="1" x14ac:dyDescent="0.2">
      <c r="U83" s="187"/>
      <c r="V83" s="187"/>
    </row>
    <row r="84" spans="21:22" s="174" customFormat="1" ht="15" customHeight="1" x14ac:dyDescent="0.2">
      <c r="U84" s="187"/>
      <c r="V84" s="187"/>
    </row>
    <row r="85" spans="21:22" s="174" customFormat="1" ht="15" customHeight="1" x14ac:dyDescent="0.2">
      <c r="U85" s="187"/>
      <c r="V85" s="187"/>
    </row>
    <row r="86" spans="21:22" s="174" customFormat="1" ht="15" customHeight="1" x14ac:dyDescent="0.2">
      <c r="U86" s="187"/>
      <c r="V86" s="187"/>
    </row>
    <row r="87" spans="21:22" s="174" customFormat="1" ht="15" customHeight="1" x14ac:dyDescent="0.2">
      <c r="U87" s="187"/>
      <c r="V87" s="187"/>
    </row>
    <row r="88" spans="21:22" s="174" customFormat="1" ht="15" customHeight="1" x14ac:dyDescent="0.2">
      <c r="U88" s="187"/>
      <c r="V88" s="187"/>
    </row>
    <row r="89" spans="21:22" s="174" customFormat="1" ht="15" customHeight="1" x14ac:dyDescent="0.2">
      <c r="U89" s="187"/>
      <c r="V89" s="187"/>
    </row>
    <row r="90" spans="21:22" s="174" customFormat="1" ht="15" customHeight="1" x14ac:dyDescent="0.2">
      <c r="U90" s="187"/>
      <c r="V90" s="187"/>
    </row>
    <row r="91" spans="21:22" s="174" customFormat="1" ht="15" customHeight="1" x14ac:dyDescent="0.2">
      <c r="U91" s="187"/>
      <c r="V91" s="187"/>
    </row>
    <row r="92" spans="21:22" s="174" customFormat="1" ht="15" customHeight="1" x14ac:dyDescent="0.2">
      <c r="U92" s="187"/>
      <c r="V92" s="187"/>
    </row>
    <row r="93" spans="21:22" s="174" customFormat="1" ht="15" customHeight="1" x14ac:dyDescent="0.2">
      <c r="U93" s="187"/>
      <c r="V93" s="187"/>
    </row>
    <row r="94" spans="21:22" s="174" customFormat="1" ht="15" customHeight="1" x14ac:dyDescent="0.2">
      <c r="U94" s="187"/>
      <c r="V94" s="187"/>
    </row>
    <row r="95" spans="21:22" s="174" customFormat="1" ht="15" customHeight="1" x14ac:dyDescent="0.2">
      <c r="U95" s="187"/>
      <c r="V95" s="187"/>
    </row>
    <row r="96" spans="21:22" s="174" customFormat="1" ht="15" customHeight="1" x14ac:dyDescent="0.2">
      <c r="U96" s="187"/>
      <c r="V96" s="187"/>
    </row>
    <row r="97" spans="21:22" s="174" customFormat="1" ht="15" customHeight="1" x14ac:dyDescent="0.2">
      <c r="U97" s="187"/>
      <c r="V97" s="187"/>
    </row>
    <row r="98" spans="21:22" s="174" customFormat="1" ht="15" customHeight="1" x14ac:dyDescent="0.2">
      <c r="U98" s="187"/>
      <c r="V98" s="187"/>
    </row>
    <row r="99" spans="21:22" s="174" customFormat="1" ht="15" customHeight="1" x14ac:dyDescent="0.2">
      <c r="U99" s="187"/>
      <c r="V99" s="187"/>
    </row>
    <row r="100" spans="21:22" s="174" customFormat="1" ht="15" customHeight="1" x14ac:dyDescent="0.2">
      <c r="U100" s="187"/>
      <c r="V100" s="187"/>
    </row>
    <row r="101" spans="21:22" s="174" customFormat="1" ht="15" customHeight="1" x14ac:dyDescent="0.2">
      <c r="U101" s="187"/>
      <c r="V101" s="187"/>
    </row>
    <row r="102" spans="21:22" s="174" customFormat="1" ht="15" customHeight="1" x14ac:dyDescent="0.2">
      <c r="U102" s="187"/>
      <c r="V102" s="187"/>
    </row>
    <row r="103" spans="21:22" s="174" customFormat="1" ht="15" customHeight="1" x14ac:dyDescent="0.2">
      <c r="U103" s="187"/>
      <c r="V103" s="187"/>
    </row>
    <row r="104" spans="21:22" s="174" customFormat="1" ht="15" customHeight="1" x14ac:dyDescent="0.2">
      <c r="U104" s="187"/>
      <c r="V104" s="187"/>
    </row>
    <row r="105" spans="21:22" s="174" customFormat="1" ht="15" customHeight="1" x14ac:dyDescent="0.2">
      <c r="U105" s="208"/>
      <c r="V105" s="208"/>
    </row>
    <row r="106" spans="21:22" s="174" customFormat="1" ht="15" customHeight="1" x14ac:dyDescent="0.2">
      <c r="U106" s="208"/>
      <c r="V106" s="208"/>
    </row>
    <row r="107" spans="21:22" s="174" customFormat="1" ht="15" customHeight="1" x14ac:dyDescent="0.2">
      <c r="U107" s="208"/>
      <c r="V107" s="208"/>
    </row>
    <row r="108" spans="21:22" s="174" customFormat="1" ht="15" customHeight="1" x14ac:dyDescent="0.2">
      <c r="U108" s="208"/>
      <c r="V108" s="208"/>
    </row>
    <row r="109" spans="21:22" s="174" customFormat="1" ht="15" customHeight="1" x14ac:dyDescent="0.2">
      <c r="U109" s="208"/>
      <c r="V109" s="208"/>
    </row>
    <row r="110" spans="21:22" s="174" customFormat="1" ht="15" customHeight="1" x14ac:dyDescent="0.2">
      <c r="U110" s="208"/>
      <c r="V110" s="208"/>
    </row>
    <row r="111" spans="21:22" s="174" customFormat="1" ht="15" customHeight="1" x14ac:dyDescent="0.2">
      <c r="U111" s="208"/>
      <c r="V111" s="208"/>
    </row>
    <row r="112" spans="21:22" s="174" customFormat="1" ht="15" customHeight="1" x14ac:dyDescent="0.2">
      <c r="U112" s="208"/>
      <c r="V112" s="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2020-09-12T14:04:55Z</dcterms:modified>
</cp:coreProperties>
</file>