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6" i="1" l="1"/>
  <c r="AM66" i="1"/>
  <c r="AL66" i="1"/>
  <c r="AN64" i="1"/>
  <c r="AM64" i="1"/>
  <c r="AM46" i="1" s="1"/>
  <c r="AN61" i="1"/>
  <c r="AM61" i="1"/>
  <c r="AM45" i="1" s="1"/>
  <c r="AM51" i="1"/>
  <c r="AM50" i="1"/>
  <c r="AN41" i="1"/>
  <c r="AM41" i="1"/>
  <c r="AL41" i="1"/>
  <c r="AN39" i="1"/>
  <c r="AL51" i="1" s="1"/>
  <c r="AN51" i="1" s="1"/>
  <c r="AM39" i="1"/>
  <c r="AL46" i="1" s="1"/>
  <c r="AN36" i="1"/>
  <c r="AL50" i="1" s="1"/>
  <c r="AN50" i="1" s="1"/>
  <c r="AM36" i="1"/>
  <c r="AL45" i="1" s="1"/>
  <c r="AN45" i="1" l="1"/>
  <c r="AM42" i="1"/>
  <c r="AL47" i="1" s="1"/>
  <c r="AN67" i="1"/>
  <c r="AM52" i="1" s="1"/>
  <c r="AN46" i="1"/>
  <c r="AN42" i="1"/>
  <c r="AL52" i="1" s="1"/>
  <c r="AM67" i="1"/>
  <c r="AM47" i="1" s="1"/>
  <c r="AN47" i="1" s="1"/>
  <c r="AN52" i="1"/>
  <c r="K68" i="1"/>
  <c r="K71" i="1" l="1"/>
  <c r="J71" i="1"/>
  <c r="I71" i="1"/>
  <c r="H71" i="1"/>
  <c r="K67" i="1"/>
  <c r="J67" i="1"/>
  <c r="I67" i="1"/>
  <c r="H67" i="1"/>
  <c r="J68" i="1"/>
  <c r="I68" i="1"/>
  <c r="H6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39" i="1"/>
  <c r="J39" i="1"/>
  <c r="I39" i="1"/>
  <c r="H39" i="1"/>
  <c r="K37" i="1"/>
  <c r="J37" i="1"/>
  <c r="I37" i="1"/>
  <c r="H37" i="1"/>
  <c r="K36" i="1"/>
  <c r="J36" i="1"/>
  <c r="I36" i="1"/>
  <c r="H36" i="1"/>
  <c r="K35" i="1"/>
  <c r="J35" i="1"/>
  <c r="I35" i="1"/>
  <c r="H35" i="1"/>
  <c r="K38" i="1"/>
  <c r="J38" i="1"/>
  <c r="I38" i="1"/>
  <c r="H38" i="1"/>
  <c r="O18" i="5" l="1"/>
  <c r="O16" i="5"/>
  <c r="O15" i="5"/>
  <c r="N15" i="5"/>
  <c r="M15" i="5"/>
  <c r="L15" i="5"/>
  <c r="K15" i="5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G12" i="5"/>
  <c r="G16" i="5" s="1"/>
  <c r="G18" i="5" s="1"/>
  <c r="F12" i="5"/>
  <c r="F16" i="5" s="1"/>
  <c r="E12" i="5"/>
  <c r="E16" i="5" s="1"/>
  <c r="E18" i="5" s="1"/>
  <c r="K18" i="5" l="1"/>
  <c r="H18" i="5"/>
  <c r="I18" i="5"/>
  <c r="O17" i="5"/>
  <c r="M18" i="5"/>
  <c r="N17" i="5"/>
  <c r="N16" i="5"/>
  <c r="M17" i="5"/>
  <c r="M16" i="5"/>
  <c r="F18" i="5"/>
  <c r="L16" i="5"/>
  <c r="L17" i="5"/>
  <c r="P29" i="3"/>
  <c r="O29" i="3"/>
  <c r="M29" i="3"/>
  <c r="I29" i="3"/>
  <c r="H29" i="3"/>
  <c r="G29" i="3"/>
  <c r="P15" i="3"/>
  <c r="O15" i="3"/>
  <c r="M15" i="3"/>
  <c r="I15" i="3"/>
  <c r="H15" i="3"/>
  <c r="G15" i="3"/>
  <c r="N18" i="5" l="1"/>
  <c r="L18" i="5"/>
  <c r="O25" i="1"/>
  <c r="O28" i="1" l="1"/>
  <c r="AA20" i="1" l="1"/>
</calcChain>
</file>

<file path=xl/sharedStrings.xml><?xml version="1.0" encoding="utf-8"?>
<sst xmlns="http://schemas.openxmlformats.org/spreadsheetml/2006/main" count="795" uniqueCount="372">
  <si>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</si>
  <si>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</si>
  <si>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</si>
  <si>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</si>
  <si>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</si>
  <si>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</si>
  <si>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</si>
  <si>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</si>
  <si>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</si>
  <si>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</si>
  <si>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</si>
  <si>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</si>
  <si>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</si>
  <si>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</si>
  <si>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</si>
  <si>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</si>
  <si>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</si>
  <si>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</si>
  <si>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</si>
  <si>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</si>
  <si>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</si>
  <si>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</si>
  <si>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</si>
  <si>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</si>
  <si>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</si>
  <si>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</si>
  <si>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</si>
  <si>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</si>
  <si>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</si>
  <si>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</si>
  <si>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</si>
  <si>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</si>
  <si>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</si>
  <si>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</si>
  <si>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</si>
  <si>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</si>
  <si>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</si>
  <si>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</si>
  <si>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</si>
  <si>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</si>
  <si>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</si>
  <si>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</si>
  <si>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</si>
  <si>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</si>
  <si>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</si>
  <si>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</si>
  <si>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</si>
  <si>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</si>
  <si>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</si>
  <si>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</si>
  <si>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</si>
  <si>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</si>
  <si>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</si>
  <si>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</si>
  <si>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</si>
  <si>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</si>
  <si>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</si>
  <si>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</si>
  <si>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</si>
  <si>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0/0</t>
  </si>
  <si>
    <t>KAIKKIEN AIKOJEN TILASTOT, TOP-10</t>
  </si>
  <si>
    <t>PESISPÖRSSIRAJAT</t>
  </si>
  <si>
    <t>1.  ottelu</t>
  </si>
  <si>
    <t>1000 p</t>
  </si>
  <si>
    <t>1.</t>
  </si>
  <si>
    <t>Seurat</t>
  </si>
  <si>
    <t>MIEHET</t>
  </si>
  <si>
    <t xml:space="preserve"> LIITTO - LEHDISTÖ - KORTTI</t>
  </si>
  <si>
    <t xml:space="preserve">  Tulos</t>
  </si>
  <si>
    <t xml:space="preserve">  KL-%</t>
  </si>
  <si>
    <t>0/2</t>
  </si>
  <si>
    <t>8.</t>
  </si>
  <si>
    <t>9.</t>
  </si>
  <si>
    <t>Liitto</t>
  </si>
  <si>
    <t>Itä</t>
  </si>
  <si>
    <t xml:space="preserve">  5-8</t>
  </si>
  <si>
    <t>08.08. 1982  Stadion, Helsinki</t>
  </si>
  <si>
    <t>10-10</t>
  </si>
  <si>
    <t>Reijo Salo</t>
  </si>
  <si>
    <t>21.08. 1983  Meilahti, Helsinki</t>
  </si>
  <si>
    <t xml:space="preserve">  3-11</t>
  </si>
  <si>
    <t>24.08. 1986  Stadion, Helsinki</t>
  </si>
  <si>
    <t xml:space="preserve">  6-4</t>
  </si>
  <si>
    <t>Vesa Lipsanen</t>
  </si>
  <si>
    <t>Lehdistö</t>
  </si>
  <si>
    <t xml:space="preserve">  6-5</t>
  </si>
  <si>
    <t>II p</t>
  </si>
  <si>
    <t>Aulis Paski</t>
  </si>
  <si>
    <t>03.06. 1981  Kitee</t>
  </si>
  <si>
    <t xml:space="preserve">  7-6</t>
  </si>
  <si>
    <t>I p</t>
  </si>
  <si>
    <t>1300 p</t>
  </si>
  <si>
    <t>Cup</t>
  </si>
  <si>
    <t>2/3</t>
  </si>
  <si>
    <t>0/1</t>
  </si>
  <si>
    <t>2/2</t>
  </si>
  <si>
    <t>3/3</t>
  </si>
  <si>
    <t>1/4</t>
  </si>
  <si>
    <t>1/1</t>
  </si>
  <si>
    <t>3/4</t>
  </si>
  <si>
    <t>Kärkilyönnit</t>
  </si>
  <si>
    <t>Hannu Litmanen</t>
  </si>
  <si>
    <t>10.9.1958</t>
  </si>
  <si>
    <t>10.08. 1980  Jyväskylä</t>
  </si>
  <si>
    <t xml:space="preserve">  6-12</t>
  </si>
  <si>
    <t>SiiPo</t>
  </si>
  <si>
    <t>2p</t>
  </si>
  <si>
    <t>6/8</t>
  </si>
  <si>
    <t>Timo Raussi</t>
  </si>
  <si>
    <t>09.08. 1981  Hyvinkää</t>
  </si>
  <si>
    <t xml:space="preserve">  4-4</t>
  </si>
  <si>
    <t>2/10</t>
  </si>
  <si>
    <t>1/3</t>
  </si>
  <si>
    <t>2v</t>
  </si>
  <si>
    <t>5/10</t>
  </si>
  <si>
    <t>0/3</t>
  </si>
  <si>
    <t>4/7</t>
  </si>
  <si>
    <t>1/2</t>
  </si>
  <si>
    <t>19.08. 1984  Stadion, Helsinki</t>
  </si>
  <si>
    <t>21-4</t>
  </si>
  <si>
    <t>A, I p</t>
  </si>
  <si>
    <t>8/12</t>
  </si>
  <si>
    <t>5/6</t>
  </si>
  <si>
    <t>Pekka Arffman</t>
  </si>
  <si>
    <t>08.09. 1985  Stadion, Helsinki</t>
  </si>
  <si>
    <t>12-5</t>
  </si>
  <si>
    <t>8/11</t>
  </si>
  <si>
    <t>2/4</t>
  </si>
  <si>
    <t>Jorma Ahvenainen</t>
  </si>
  <si>
    <t>1/5</t>
  </si>
  <si>
    <t>0/4</t>
  </si>
  <si>
    <t>09.08. 1987  Stadion, Helsinki</t>
  </si>
  <si>
    <t xml:space="preserve">  7-5</t>
  </si>
  <si>
    <t>5/11</t>
  </si>
  <si>
    <t>21.08. 1988  Vaasa</t>
  </si>
  <si>
    <t xml:space="preserve">  4-3</t>
  </si>
  <si>
    <t>SiiPe</t>
  </si>
  <si>
    <t>3p</t>
  </si>
  <si>
    <t>2/5</t>
  </si>
  <si>
    <t>13.08. 1989  Imatra</t>
  </si>
  <si>
    <t xml:space="preserve">  5-3</t>
  </si>
  <si>
    <t>A</t>
  </si>
  <si>
    <t>6/10</t>
  </si>
  <si>
    <t>Kari Stenberg</t>
  </si>
  <si>
    <t>22.07. 1990  Vimpeli</t>
  </si>
  <si>
    <t>0/7</t>
  </si>
  <si>
    <t>Aulis Väisänen</t>
  </si>
  <si>
    <t>5572</t>
  </si>
  <si>
    <t>47/96</t>
  </si>
  <si>
    <t>9/24</t>
  </si>
  <si>
    <t>13/24</t>
  </si>
  <si>
    <t>12/24</t>
  </si>
  <si>
    <t>21 v  11 kk  0 pv</t>
  </si>
  <si>
    <t>04.07. 1982  Siilinjärvi</t>
  </si>
  <si>
    <t xml:space="preserve">  8-10</t>
  </si>
  <si>
    <t>15.06. 1984  Mikkeli</t>
  </si>
  <si>
    <t>12.06. 1985  Sotkamo</t>
  </si>
  <si>
    <t>13-4</t>
  </si>
  <si>
    <t>7/11</t>
  </si>
  <si>
    <t>06.06. 1986  Lahti</t>
  </si>
  <si>
    <t xml:space="preserve">  5-5</t>
  </si>
  <si>
    <t>4/8</t>
  </si>
  <si>
    <t>Tuomo Olli</t>
  </si>
  <si>
    <t>21-9</t>
  </si>
  <si>
    <t>jok</t>
  </si>
  <si>
    <t>6/7</t>
  </si>
  <si>
    <t>17.06. 1988  Pihtipudas</t>
  </si>
  <si>
    <t>10-22</t>
  </si>
  <si>
    <t>3v</t>
  </si>
  <si>
    <t>sp</t>
  </si>
  <si>
    <t>10/12</t>
  </si>
  <si>
    <t>Pekka Peltomäki</t>
  </si>
  <si>
    <t>08.06. 1989  Tampere</t>
  </si>
  <si>
    <t xml:space="preserve">  4-6</t>
  </si>
  <si>
    <t>07.06. 1990  Hyvinkää</t>
  </si>
  <si>
    <t xml:space="preserve">  8-14</t>
  </si>
  <si>
    <t>22 v  8 kk  24 pv</t>
  </si>
  <si>
    <t>YKKÖSPESIS</t>
  </si>
  <si>
    <t>2.</t>
  </si>
  <si>
    <t>PuPe</t>
  </si>
  <si>
    <t>SUPERPESIS</t>
  </si>
  <si>
    <t>suomensarja</t>
  </si>
  <si>
    <t>10.</t>
  </si>
  <si>
    <t>ykkössarja</t>
  </si>
  <si>
    <t>12.</t>
  </si>
  <si>
    <t>11.</t>
  </si>
  <si>
    <t>ykköspesis</t>
  </si>
  <si>
    <t>URA SUPERISSA</t>
  </si>
  <si>
    <t>04.05. 1980  SiiPo - KaMa  6-2</t>
  </si>
  <si>
    <t>18.05. 1980  AA - SiiPo  4-5</t>
  </si>
  <si>
    <t>27.07. 1980  SiiPo - KPL  17-5</t>
  </si>
  <si>
    <t xml:space="preserve">  21 v   7 kk 24 pv</t>
  </si>
  <si>
    <t>4.  ottelu</t>
  </si>
  <si>
    <t xml:space="preserve">  21 v   8 kk   8 pv</t>
  </si>
  <si>
    <t>18.  ottelu</t>
  </si>
  <si>
    <t xml:space="preserve">  21 v 10 kk 17 pv</t>
  </si>
  <si>
    <t>SiiPo = Siilinjärven Ponnistus  (1907)</t>
  </si>
  <si>
    <t>SiiPe = Siilinjärven Pesis  (1987)</t>
  </si>
  <si>
    <t>PuPe = Puijon Pesäpallo  (1999)</t>
  </si>
  <si>
    <t>0-1-0</t>
  </si>
  <si>
    <t>Loppusarja  2.</t>
  </si>
  <si>
    <t>9-12  IPV</t>
  </si>
  <si>
    <t>1-2  SoJy</t>
  </si>
  <si>
    <t>0-2  IPV</t>
  </si>
  <si>
    <t xml:space="preserve">      Mitalit</t>
  </si>
  <si>
    <t>05.06. 1987  Jyväskylä</t>
  </si>
  <si>
    <t>5/5</t>
  </si>
  <si>
    <t>3/5</t>
  </si>
  <si>
    <t>40/69</t>
  </si>
  <si>
    <t>12/17</t>
  </si>
  <si>
    <t>13/22</t>
  </si>
  <si>
    <t>10/19</t>
  </si>
  <si>
    <t xml:space="preserve">      Runkosarja TOP-30</t>
  </si>
  <si>
    <t>19.</t>
  </si>
  <si>
    <t>29.</t>
  </si>
  <si>
    <t>25.</t>
  </si>
  <si>
    <t>24.</t>
  </si>
  <si>
    <t>23.</t>
  </si>
  <si>
    <t>14.</t>
  </si>
  <si>
    <t>13.</t>
  </si>
  <si>
    <t>15.</t>
  </si>
  <si>
    <t>20.</t>
  </si>
  <si>
    <t>18.</t>
  </si>
  <si>
    <t>21.</t>
  </si>
  <si>
    <t>27.</t>
  </si>
  <si>
    <t>2-1-0</t>
  </si>
  <si>
    <t>Ylempi loppusarja TOP-10</t>
  </si>
  <si>
    <t xml:space="preserve"> Kärkilyöjäkuningas  1987, 1990     &lt;&gt;     Paras kärkilyöntiprosentti  1988</t>
  </si>
  <si>
    <t>Paras sija  4.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</si>
  <si>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</si>
  <si>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</si>
  <si>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</si>
  <si>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</si>
  <si>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</si>
  <si>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</si>
  <si>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</si>
  <si>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</si>
  <si>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SiiPe  2</t>
  </si>
  <si>
    <t>70.</t>
  </si>
  <si>
    <t>73.</t>
  </si>
  <si>
    <t xml:space="preserve"> RUNKOSARJA, KA / OTT</t>
  </si>
  <si>
    <t>IKÄ</t>
  </si>
  <si>
    <t>TEHO</t>
  </si>
  <si>
    <t xml:space="preserve"> SIJOITUS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</si>
  <si>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</si>
  <si>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</si>
  <si>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</si>
  <si>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</si>
  <si>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</si>
  <si>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</si>
  <si>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</si>
  <si>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Kärkilyöjätilasto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</si>
  <si>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</si>
  <si>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</si>
  <si>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</si>
  <si>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</si>
  <si>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</si>
  <si>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</si>
  <si>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</si>
  <si>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</si>
  <si>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</si>
  <si>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</si>
  <si>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</si>
  <si>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</si>
  <si>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</si>
  <si>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>126.</t>
  </si>
  <si>
    <t xml:space="preserve"> 1979 - 1988</t>
  </si>
  <si>
    <t>95.</t>
  </si>
  <si>
    <t xml:space="preserve"> 1979 - 1989</t>
  </si>
  <si>
    <t>107.</t>
  </si>
  <si>
    <t>108.</t>
  </si>
  <si>
    <t xml:space="preserve"> 1979 - 1990</t>
  </si>
  <si>
    <t xml:space="preserve"> 1979 - 1991</t>
  </si>
  <si>
    <t xml:space="preserve"> 1979 - 1992</t>
  </si>
  <si>
    <t>122.</t>
  </si>
  <si>
    <t xml:space="preserve"> 1945 - 1980</t>
  </si>
  <si>
    <t xml:space="preserve"> 1979 - 1980</t>
  </si>
  <si>
    <t>76.</t>
  </si>
  <si>
    <t>86.</t>
  </si>
  <si>
    <t>62.</t>
  </si>
  <si>
    <t>52.</t>
  </si>
  <si>
    <t>60.</t>
  </si>
  <si>
    <t>74.</t>
  </si>
  <si>
    <t>83.</t>
  </si>
  <si>
    <t>88.</t>
  </si>
  <si>
    <t>63.</t>
  </si>
  <si>
    <t>79.</t>
  </si>
  <si>
    <t>67.</t>
  </si>
  <si>
    <t>72.</t>
  </si>
  <si>
    <t>57.</t>
  </si>
  <si>
    <t>66.</t>
  </si>
  <si>
    <t>75.</t>
  </si>
  <si>
    <t>78.</t>
  </si>
  <si>
    <t>59.</t>
  </si>
  <si>
    <t>68.</t>
  </si>
  <si>
    <t>64.</t>
  </si>
  <si>
    <t>82.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</si>
  <si>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</si>
  <si>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</si>
  <si>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</si>
  <si>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  200</t>
  </si>
  <si>
    <t xml:space="preserve"> Lyöjätilasto</t>
  </si>
  <si>
    <t>82.   16.05. 1990  SiiPe - AA  0-1</t>
  </si>
  <si>
    <t>31 v   8 kk   6 pv</t>
  </si>
  <si>
    <t>43.   09.07. 1989  SiiPe - AA  6-4</t>
  </si>
  <si>
    <t>190. ottelu</t>
  </si>
  <si>
    <t>18.   06.07. 1988  SiiPe - KPL  8-4</t>
  </si>
  <si>
    <t>169. ottelu</t>
  </si>
  <si>
    <t>614.</t>
  </si>
  <si>
    <t>456.</t>
  </si>
  <si>
    <t>367.</t>
  </si>
  <si>
    <t>282.</t>
  </si>
  <si>
    <t>231.</t>
  </si>
  <si>
    <t>240.</t>
  </si>
  <si>
    <t>191.</t>
  </si>
  <si>
    <t>146.</t>
  </si>
  <si>
    <t>112.</t>
  </si>
  <si>
    <t>85.</t>
  </si>
  <si>
    <t>49.</t>
  </si>
  <si>
    <t>41.</t>
  </si>
  <si>
    <t>47.</t>
  </si>
  <si>
    <t>34.</t>
  </si>
  <si>
    <t>39.</t>
  </si>
  <si>
    <t>30.</t>
  </si>
  <si>
    <t>17.</t>
  </si>
  <si>
    <t>430.</t>
  </si>
  <si>
    <t>313.</t>
  </si>
  <si>
    <t>250.</t>
  </si>
  <si>
    <t>174.</t>
  </si>
  <si>
    <t>110.</t>
  </si>
  <si>
    <t>115.</t>
  </si>
  <si>
    <t>509.</t>
  </si>
  <si>
    <t>408.</t>
  </si>
  <si>
    <t>340.</t>
  </si>
  <si>
    <t>261.</t>
  </si>
  <si>
    <t>214.</t>
  </si>
  <si>
    <t>224.</t>
  </si>
  <si>
    <t>162.</t>
  </si>
  <si>
    <t>149.</t>
  </si>
  <si>
    <t>117.</t>
  </si>
  <si>
    <t>103.</t>
  </si>
  <si>
    <t>93.</t>
  </si>
  <si>
    <t>71.</t>
  </si>
  <si>
    <t>474.</t>
  </si>
  <si>
    <t>377.</t>
  </si>
  <si>
    <t>292.</t>
  </si>
  <si>
    <t>216.</t>
  </si>
  <si>
    <t>167.</t>
  </si>
  <si>
    <t>170.</t>
  </si>
  <si>
    <t>123.</t>
  </si>
  <si>
    <t>92.</t>
  </si>
  <si>
    <t>46.</t>
  </si>
  <si>
    <t>33.</t>
  </si>
  <si>
    <t>SEUROITTAIN</t>
  </si>
  <si>
    <t>ka / ottelu</t>
  </si>
  <si>
    <t>LYÖDYT, KA/OTT</t>
  </si>
  <si>
    <t>RS</t>
  </si>
  <si>
    <t>YLS</t>
  </si>
  <si>
    <t>ERO</t>
  </si>
  <si>
    <t>TUODUT, KA/OTT</t>
  </si>
  <si>
    <t>Siilinjärven Ponnistus</t>
  </si>
  <si>
    <t>Siilinjärven Pesis</t>
  </si>
  <si>
    <t>YLEISÖENNÄTYS  KOTONA</t>
  </si>
  <si>
    <t>YLEISÖENNÄTYS  VIERAISSA</t>
  </si>
  <si>
    <t>KATSOJIA YLI 5000</t>
  </si>
  <si>
    <t>7.   24.05. 1980  SMJ - SiiPo  6-1</t>
  </si>
  <si>
    <t xml:space="preserve">    7.   24.05. 1980  SMJ - SiiPo  6-1</t>
  </si>
  <si>
    <t>SIJA</t>
  </si>
  <si>
    <t>KATSOJIA</t>
  </si>
  <si>
    <t>KA / PELI</t>
  </si>
  <si>
    <t>288.   13.09. 1986  SiiPo - IPV  6-7,  fin 2/2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</si>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</sst>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4" fillId="3" borderId="7" xfId="0" applyFont="1" applyFill="1" applyBorder="1" applyAlignment="1"/>
    <xf numFmtId="49" fontId="4" fillId="7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center" vertical="center"/>
    </xf>
    <xf numFmtId="165" fontId="4" fillId="7" borderId="1" xfId="1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7" fillId="2" borderId="0" xfId="0" applyFont="1" applyFill="1" applyBorder="1"/>
    <xf numFmtId="166" fontId="4" fillId="2" borderId="0" xfId="0" applyNumberFormat="1" applyFont="1" applyFill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" xfId="0" applyFont="1" applyFill="1" applyBorder="1"/>
    <xf numFmtId="0" fontId="4" fillId="2" borderId="15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0" fillId="3" borderId="0" xfId="0" applyFill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0" fontId="4" fillId="6" borderId="14" xfId="0" applyFont="1" applyFill="1" applyBorder="1" applyAlignment="1"/>
    <xf numFmtId="0" fontId="4" fillId="6" borderId="14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center"/>
    </xf>
    <xf numFmtId="165" fontId="4" fillId="6" borderId="14" xfId="0" applyNumberFormat="1" applyFont="1" applyFill="1" applyBorder="1" applyAlignment="1">
      <alignment horizontal="center"/>
    </xf>
    <xf numFmtId="0" fontId="4" fillId="3" borderId="14" xfId="0" applyFont="1" applyFill="1" applyBorder="1" applyAlignment="1"/>
    <xf numFmtId="165" fontId="4" fillId="3" borderId="14" xfId="0" applyNumberFormat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0" xfId="0" applyNumberFormat="1" applyFont="1" applyFill="1" applyBorder="1"/>
    <xf numFmtId="0" fontId="4" fillId="4" borderId="12" xfId="0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10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855468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93" t="s">
        <v>101</v>
      </c>
      <c r="C1" s="6"/>
      <c r="D1" s="7"/>
      <c r="E1" s="142" t="s">
        <v>102</v>
      </c>
      <c r="F1" s="8"/>
      <c r="G1" s="8"/>
      <c r="H1" s="8"/>
      <c r="I1" s="8"/>
      <c r="J1" s="6"/>
      <c r="K1" s="6"/>
      <c r="L1" s="8"/>
      <c r="M1" s="6"/>
      <c r="N1" s="6"/>
      <c r="O1" s="95"/>
      <c r="P1" s="156"/>
      <c r="Q1" s="156"/>
      <c r="R1" s="156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180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2" t="s">
        <v>212</v>
      </c>
      <c r="Q2" s="16"/>
      <c r="R2" s="16"/>
      <c r="S2" s="19"/>
      <c r="T2" s="20"/>
      <c r="U2" s="21" t="s">
        <v>13</v>
      </c>
      <c r="V2" s="15"/>
      <c r="W2" s="15"/>
      <c r="X2" s="15"/>
      <c r="Y2" s="15"/>
      <c r="Z2" s="16"/>
      <c r="AA2" s="20"/>
      <c r="AB2" s="23" t="s">
        <v>226</v>
      </c>
      <c r="AC2" s="21"/>
      <c r="AD2" s="15"/>
      <c r="AE2" s="22"/>
      <c r="AF2" s="20"/>
      <c r="AG2" s="23" t="s">
        <v>47</v>
      </c>
      <c r="AH2" s="15"/>
      <c r="AI2" s="15"/>
      <c r="AJ2" s="16"/>
      <c r="AK2" s="20"/>
      <c r="AL2" s="23" t="s">
        <v>48</v>
      </c>
      <c r="AM2" s="21"/>
      <c r="AN2" s="15"/>
      <c r="AO2" s="173" t="s">
        <v>204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31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31</v>
      </c>
      <c r="AE3" s="19" t="s">
        <v>15</v>
      </c>
      <c r="AF3" s="25"/>
      <c r="AG3" s="19" t="s">
        <v>51</v>
      </c>
      <c r="AH3" s="19" t="s">
        <v>52</v>
      </c>
      <c r="AI3" s="16" t="s">
        <v>53</v>
      </c>
      <c r="AJ3" s="19" t="s">
        <v>54</v>
      </c>
      <c r="AK3" s="25"/>
      <c r="AL3" s="19" t="s">
        <v>21</v>
      </c>
      <c r="AM3" s="19" t="s">
        <v>22</v>
      </c>
      <c r="AN3" s="16" t="s">
        <v>92</v>
      </c>
      <c r="AO3" s="16" t="s">
        <v>28</v>
      </c>
      <c r="AP3" s="18" t="s">
        <v>29</v>
      </c>
      <c r="AQ3" s="19" t="s">
        <v>30</v>
      </c>
      <c r="AR3" s="39"/>
    </row>
    <row r="4" spans="1:44" s="4" customFormat="1" ht="15" customHeight="1" x14ac:dyDescent="0.25">
      <c r="A4" s="2"/>
      <c r="B4" s="157">
        <v>1979</v>
      </c>
      <c r="C4" s="157" t="s">
        <v>64</v>
      </c>
      <c r="D4" s="158" t="s">
        <v>105</v>
      </c>
      <c r="E4" s="159"/>
      <c r="F4" s="159" t="s">
        <v>181</v>
      </c>
      <c r="G4" s="160"/>
      <c r="H4" s="160"/>
      <c r="I4" s="157"/>
      <c r="J4" s="157"/>
      <c r="K4" s="157"/>
      <c r="L4" s="157"/>
      <c r="M4" s="157"/>
      <c r="N4" s="157"/>
      <c r="O4" s="31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3"/>
      <c r="AH4" s="93"/>
      <c r="AI4" s="93"/>
      <c r="AJ4" s="93"/>
      <c r="AK4" s="25"/>
      <c r="AL4" s="26"/>
      <c r="AM4" s="26"/>
      <c r="AN4" s="26"/>
      <c r="AO4" s="26"/>
      <c r="AP4" s="26"/>
      <c r="AQ4" s="26"/>
      <c r="AR4" s="39"/>
    </row>
    <row r="5" spans="1:44" s="4" customFormat="1" ht="15" customHeight="1" x14ac:dyDescent="0.25">
      <c r="A5" s="2"/>
      <c r="B5" s="26">
        <v>1980</v>
      </c>
      <c r="C5" s="26" t="s">
        <v>57</v>
      </c>
      <c r="D5" s="113" t="s">
        <v>105</v>
      </c>
      <c r="E5" s="26">
        <v>22</v>
      </c>
      <c r="F5" s="26">
        <v>1</v>
      </c>
      <c r="G5" s="26">
        <v>21</v>
      </c>
      <c r="H5" s="26">
        <v>18</v>
      </c>
      <c r="I5" s="26">
        <v>106</v>
      </c>
      <c r="J5" s="26">
        <v>30</v>
      </c>
      <c r="K5" s="26">
        <v>33</v>
      </c>
      <c r="L5" s="26">
        <v>21</v>
      </c>
      <c r="M5" s="26">
        <v>22</v>
      </c>
      <c r="N5" s="29">
        <v>0.55300000000000005</v>
      </c>
      <c r="O5" s="31">
        <v>191.68173598553344</v>
      </c>
      <c r="P5" s="19" t="s">
        <v>213</v>
      </c>
      <c r="Q5" s="19"/>
      <c r="R5" s="19" t="s">
        <v>224</v>
      </c>
      <c r="S5" s="19" t="s">
        <v>215</v>
      </c>
      <c r="T5" s="25"/>
      <c r="U5" s="26"/>
      <c r="V5" s="26"/>
      <c r="W5" s="26"/>
      <c r="X5" s="26"/>
      <c r="Y5" s="26"/>
      <c r="Z5" s="29"/>
      <c r="AA5" s="25"/>
      <c r="AB5" s="19"/>
      <c r="AC5" s="19"/>
      <c r="AD5" s="19"/>
      <c r="AE5" s="19"/>
      <c r="AF5" s="25"/>
      <c r="AG5" s="93"/>
      <c r="AH5" s="93"/>
      <c r="AI5" s="93"/>
      <c r="AJ5" s="93"/>
      <c r="AK5" s="25"/>
      <c r="AL5" s="26">
        <v>1</v>
      </c>
      <c r="AM5" s="26"/>
      <c r="AN5" s="26"/>
      <c r="AO5" s="26"/>
      <c r="AP5" s="26"/>
      <c r="AQ5" s="26"/>
      <c r="AR5" s="39"/>
    </row>
    <row r="6" spans="1:44" s="4" customFormat="1" ht="15" customHeight="1" x14ac:dyDescent="0.25">
      <c r="A6" s="2"/>
      <c r="B6" s="26">
        <v>1981</v>
      </c>
      <c r="C6" s="26" t="s">
        <v>57</v>
      </c>
      <c r="D6" s="113" t="s">
        <v>105</v>
      </c>
      <c r="E6" s="26">
        <v>22</v>
      </c>
      <c r="F6" s="26">
        <v>2</v>
      </c>
      <c r="G6" s="28">
        <v>17</v>
      </c>
      <c r="H6" s="28">
        <v>12</v>
      </c>
      <c r="I6" s="26">
        <v>101</v>
      </c>
      <c r="J6" s="26">
        <v>24</v>
      </c>
      <c r="K6" s="26">
        <v>30</v>
      </c>
      <c r="L6" s="26">
        <v>28</v>
      </c>
      <c r="M6" s="26">
        <v>19</v>
      </c>
      <c r="N6" s="29">
        <v>0.52879581151832455</v>
      </c>
      <c r="O6" s="31">
        <v>191.00000000000003</v>
      </c>
      <c r="P6" s="19" t="s">
        <v>216</v>
      </c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3"/>
      <c r="AH6" s="93"/>
      <c r="AI6" s="93"/>
      <c r="AJ6" s="93"/>
      <c r="AK6" s="25"/>
      <c r="AL6" s="26">
        <v>1</v>
      </c>
      <c r="AM6" s="26">
        <v>1</v>
      </c>
      <c r="AN6" s="26"/>
      <c r="AO6" s="26"/>
      <c r="AP6" s="26"/>
      <c r="AQ6" s="26"/>
      <c r="AR6" s="39"/>
    </row>
    <row r="7" spans="1:44" s="4" customFormat="1" ht="15" customHeight="1" x14ac:dyDescent="0.25">
      <c r="A7" s="2"/>
      <c r="B7" s="26">
        <v>1982</v>
      </c>
      <c r="C7" s="26" t="s">
        <v>57</v>
      </c>
      <c r="D7" s="113" t="s">
        <v>105</v>
      </c>
      <c r="E7" s="26">
        <v>22</v>
      </c>
      <c r="F7" s="26">
        <v>0</v>
      </c>
      <c r="G7" s="28">
        <v>17</v>
      </c>
      <c r="H7" s="26">
        <v>14</v>
      </c>
      <c r="I7" s="26">
        <v>120</v>
      </c>
      <c r="J7" s="26">
        <v>41</v>
      </c>
      <c r="K7" s="26">
        <v>33</v>
      </c>
      <c r="L7" s="26">
        <v>29</v>
      </c>
      <c r="M7" s="26">
        <v>17</v>
      </c>
      <c r="N7" s="29">
        <v>0.62176165803108807</v>
      </c>
      <c r="O7" s="31">
        <v>193</v>
      </c>
      <c r="P7" s="19" t="s">
        <v>217</v>
      </c>
      <c r="Q7" s="19"/>
      <c r="R7" s="19"/>
      <c r="S7" s="19" t="s">
        <v>218</v>
      </c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3"/>
      <c r="AH7" s="93"/>
      <c r="AI7" s="93"/>
      <c r="AJ7" s="93"/>
      <c r="AK7" s="25"/>
      <c r="AL7" s="26">
        <v>1</v>
      </c>
      <c r="AM7" s="26">
        <v>1</v>
      </c>
      <c r="AN7" s="26"/>
      <c r="AO7" s="26"/>
      <c r="AP7" s="26"/>
      <c r="AQ7" s="26"/>
      <c r="AR7" s="39"/>
    </row>
    <row r="8" spans="1:44" s="4" customFormat="1" ht="15" customHeight="1" x14ac:dyDescent="0.25">
      <c r="A8" s="2"/>
      <c r="B8" s="26">
        <v>1983</v>
      </c>
      <c r="C8" s="26" t="s">
        <v>71</v>
      </c>
      <c r="D8" s="113" t="s">
        <v>105</v>
      </c>
      <c r="E8" s="26">
        <v>22</v>
      </c>
      <c r="F8" s="26">
        <v>1</v>
      </c>
      <c r="G8" s="28">
        <v>25</v>
      </c>
      <c r="H8" s="26">
        <v>19</v>
      </c>
      <c r="I8" s="26">
        <v>130</v>
      </c>
      <c r="J8" s="26">
        <v>32</v>
      </c>
      <c r="K8" s="26">
        <v>33</v>
      </c>
      <c r="L8" s="26">
        <v>39</v>
      </c>
      <c r="M8" s="26">
        <v>26</v>
      </c>
      <c r="N8" s="33">
        <v>0.59399999999999997</v>
      </c>
      <c r="O8" s="31">
        <v>218.85521885521888</v>
      </c>
      <c r="P8" s="19" t="s">
        <v>219</v>
      </c>
      <c r="Q8" s="19" t="s">
        <v>214</v>
      </c>
      <c r="R8" s="19" t="s">
        <v>220</v>
      </c>
      <c r="S8" s="19" t="s">
        <v>72</v>
      </c>
      <c r="T8" s="25"/>
      <c r="U8" s="26"/>
      <c r="V8" s="26"/>
      <c r="W8" s="26"/>
      <c r="X8" s="26"/>
      <c r="Y8" s="26"/>
      <c r="Z8" s="29"/>
      <c r="AA8" s="25"/>
      <c r="AB8" s="19"/>
      <c r="AC8" s="19"/>
      <c r="AD8" s="19"/>
      <c r="AE8" s="19"/>
      <c r="AF8" s="25"/>
      <c r="AG8" s="93"/>
      <c r="AH8" s="93"/>
      <c r="AI8" s="93"/>
      <c r="AJ8" s="93"/>
      <c r="AK8" s="25"/>
      <c r="AL8" s="26">
        <v>1</v>
      </c>
      <c r="AM8" s="26"/>
      <c r="AN8" s="26"/>
      <c r="AO8" s="26"/>
      <c r="AP8" s="26"/>
      <c r="AQ8" s="26"/>
      <c r="AR8" s="39"/>
    </row>
    <row r="9" spans="1:44" s="4" customFormat="1" ht="15" customHeight="1" x14ac:dyDescent="0.25">
      <c r="A9" s="2"/>
      <c r="B9" s="26">
        <v>1984</v>
      </c>
      <c r="C9" s="26" t="s">
        <v>182</v>
      </c>
      <c r="D9" s="113" t="s">
        <v>105</v>
      </c>
      <c r="E9" s="26">
        <v>22</v>
      </c>
      <c r="F9" s="28">
        <v>1</v>
      </c>
      <c r="G9" s="28">
        <v>31</v>
      </c>
      <c r="H9" s="28">
        <v>14</v>
      </c>
      <c r="I9" s="26">
        <v>139</v>
      </c>
      <c r="J9" s="26">
        <v>27</v>
      </c>
      <c r="K9" s="26">
        <v>33</v>
      </c>
      <c r="L9" s="26">
        <v>47</v>
      </c>
      <c r="M9" s="26">
        <v>32</v>
      </c>
      <c r="N9" s="33">
        <v>0.629</v>
      </c>
      <c r="O9" s="31">
        <v>220.98569157392686</v>
      </c>
      <c r="P9" s="19" t="s">
        <v>55</v>
      </c>
      <c r="Q9" s="19"/>
      <c r="R9" s="19" t="s">
        <v>185</v>
      </c>
      <c r="S9" s="19" t="s">
        <v>58</v>
      </c>
      <c r="T9" s="25"/>
      <c r="U9" s="26"/>
      <c r="V9" s="26"/>
      <c r="W9" s="26"/>
      <c r="X9" s="26"/>
      <c r="Y9" s="26"/>
      <c r="Z9" s="29"/>
      <c r="AA9" s="25"/>
      <c r="AB9" s="19"/>
      <c r="AC9" s="19"/>
      <c r="AD9" s="19"/>
      <c r="AE9" s="19"/>
      <c r="AF9" s="25"/>
      <c r="AG9" s="93"/>
      <c r="AH9" s="93"/>
      <c r="AI9" s="93"/>
      <c r="AJ9" s="93"/>
      <c r="AK9" s="25"/>
      <c r="AL9" s="26">
        <v>1</v>
      </c>
      <c r="AM9" s="26">
        <v>1</v>
      </c>
      <c r="AN9" s="26"/>
      <c r="AO9" s="26"/>
      <c r="AP9" s="26"/>
      <c r="AQ9" s="26"/>
      <c r="AR9" s="39"/>
    </row>
    <row r="10" spans="1:44" s="4" customFormat="1" ht="15" customHeight="1" x14ac:dyDescent="0.25">
      <c r="A10" s="2"/>
      <c r="B10" s="149">
        <v>1985</v>
      </c>
      <c r="C10" s="151" t="s">
        <v>64</v>
      </c>
      <c r="D10" s="161" t="s">
        <v>105</v>
      </c>
      <c r="E10" s="162"/>
      <c r="F10" s="162" t="s">
        <v>183</v>
      </c>
      <c r="G10" s="152"/>
      <c r="H10" s="163"/>
      <c r="I10" s="151"/>
      <c r="J10" s="151"/>
      <c r="K10" s="151"/>
      <c r="L10" s="151"/>
      <c r="M10" s="151"/>
      <c r="N10" s="164"/>
      <c r="O10" s="31">
        <v>0</v>
      </c>
      <c r="P10" s="19"/>
      <c r="Q10" s="19"/>
      <c r="R10" s="19"/>
      <c r="S10" s="19"/>
      <c r="T10" s="25" t="e">
        <v>#DIV/0!</v>
      </c>
      <c r="U10" s="111"/>
      <c r="V10" s="111"/>
      <c r="W10" s="112"/>
      <c r="X10" s="111"/>
      <c r="Y10" s="111"/>
      <c r="Z10" s="29"/>
      <c r="AA10" s="25"/>
      <c r="AB10" s="19"/>
      <c r="AC10" s="19"/>
      <c r="AD10" s="19"/>
      <c r="AE10" s="19"/>
      <c r="AF10" s="25"/>
      <c r="AG10" s="93"/>
      <c r="AH10" s="93"/>
      <c r="AI10" s="93"/>
      <c r="AJ10" s="93"/>
      <c r="AK10" s="25"/>
      <c r="AL10" s="111">
        <v>1</v>
      </c>
      <c r="AM10" s="111">
        <v>1</v>
      </c>
      <c r="AN10" s="111">
        <v>1</v>
      </c>
      <c r="AO10" s="112"/>
      <c r="AP10" s="171"/>
      <c r="AQ10" s="111"/>
      <c r="AR10" s="39"/>
    </row>
    <row r="11" spans="1:44" s="4" customFormat="1" ht="15" customHeight="1" x14ac:dyDescent="0.25">
      <c r="A11" s="2"/>
      <c r="B11" s="26">
        <v>1986</v>
      </c>
      <c r="C11" s="111" t="s">
        <v>178</v>
      </c>
      <c r="D11" s="165" t="s">
        <v>105</v>
      </c>
      <c r="E11" s="111">
        <v>22</v>
      </c>
      <c r="F11" s="111">
        <v>1</v>
      </c>
      <c r="G11" s="112">
        <v>26</v>
      </c>
      <c r="H11" s="111">
        <v>26</v>
      </c>
      <c r="I11" s="111">
        <v>147</v>
      </c>
      <c r="J11" s="111">
        <v>30</v>
      </c>
      <c r="K11" s="111">
        <v>36</v>
      </c>
      <c r="L11" s="111">
        <v>54</v>
      </c>
      <c r="M11" s="111">
        <v>27</v>
      </c>
      <c r="N11" s="166">
        <v>0.63900000000000001</v>
      </c>
      <c r="O11" s="31">
        <v>230.04694835680752</v>
      </c>
      <c r="P11" s="19" t="s">
        <v>185</v>
      </c>
      <c r="Q11" s="19" t="s">
        <v>219</v>
      </c>
      <c r="R11" s="19" t="s">
        <v>71</v>
      </c>
      <c r="S11" s="19" t="s">
        <v>56</v>
      </c>
      <c r="T11" s="25" t="e">
        <v>#VALUE!</v>
      </c>
      <c r="U11" s="26">
        <v>7</v>
      </c>
      <c r="V11" s="26">
        <v>0</v>
      </c>
      <c r="W11" s="28">
        <v>6</v>
      </c>
      <c r="X11" s="26">
        <v>6</v>
      </c>
      <c r="Y11" s="26">
        <v>40</v>
      </c>
      <c r="Z11" s="29">
        <v>0.54800000000000004</v>
      </c>
      <c r="AA11" s="25"/>
      <c r="AB11" s="19" t="s">
        <v>71</v>
      </c>
      <c r="AC11" s="19" t="s">
        <v>58</v>
      </c>
      <c r="AD11" s="19" t="s">
        <v>57</v>
      </c>
      <c r="AE11" s="26" t="s">
        <v>178</v>
      </c>
      <c r="AF11" s="25"/>
      <c r="AG11" s="93" t="s">
        <v>200</v>
      </c>
      <c r="AH11" s="93"/>
      <c r="AI11" s="93"/>
      <c r="AJ11" s="93" t="s">
        <v>203</v>
      </c>
      <c r="AK11" s="25"/>
      <c r="AL11" s="111">
        <v>1</v>
      </c>
      <c r="AM11" s="111">
        <v>1</v>
      </c>
      <c r="AN11" s="111"/>
      <c r="AO11" s="112"/>
      <c r="AP11" s="171">
        <v>1</v>
      </c>
      <c r="AQ11" s="111"/>
      <c r="AR11" s="39"/>
    </row>
    <row r="12" spans="1:44" s="4" customFormat="1" ht="15" customHeight="1" x14ac:dyDescent="0.25">
      <c r="A12" s="2"/>
      <c r="B12" s="26">
        <v>1987</v>
      </c>
      <c r="C12" s="26" t="s">
        <v>58</v>
      </c>
      <c r="D12" s="113" t="s">
        <v>105</v>
      </c>
      <c r="E12" s="26">
        <v>22</v>
      </c>
      <c r="F12" s="26">
        <v>1</v>
      </c>
      <c r="G12" s="26">
        <v>20</v>
      </c>
      <c r="H12" s="26">
        <v>16</v>
      </c>
      <c r="I12" s="26">
        <v>149</v>
      </c>
      <c r="J12" s="26">
        <v>33</v>
      </c>
      <c r="K12" s="26">
        <v>40</v>
      </c>
      <c r="L12" s="26">
        <v>55</v>
      </c>
      <c r="M12" s="26">
        <v>21</v>
      </c>
      <c r="N12" s="33">
        <v>0.66500000000000004</v>
      </c>
      <c r="O12" s="31">
        <v>224.06015037593983</v>
      </c>
      <c r="P12" s="19" t="s">
        <v>219</v>
      </c>
      <c r="Q12" s="19"/>
      <c r="R12" s="19" t="s">
        <v>221</v>
      </c>
      <c r="S12" s="26" t="s">
        <v>64</v>
      </c>
      <c r="T12" s="25" t="e">
        <v>#VALUE!</v>
      </c>
      <c r="U12" s="167">
        <v>2</v>
      </c>
      <c r="V12" s="167">
        <v>0</v>
      </c>
      <c r="W12" s="168">
        <v>2</v>
      </c>
      <c r="X12" s="167">
        <v>1</v>
      </c>
      <c r="Y12" s="167">
        <v>14</v>
      </c>
      <c r="Z12" s="29">
        <v>0.60899999999999999</v>
      </c>
      <c r="AA12" s="25"/>
      <c r="AB12" s="19"/>
      <c r="AC12" s="19"/>
      <c r="AD12" s="19"/>
      <c r="AE12" s="19"/>
      <c r="AF12" s="25"/>
      <c r="AG12" s="93" t="s">
        <v>201</v>
      </c>
      <c r="AH12" s="93"/>
      <c r="AI12" s="93"/>
      <c r="AJ12" s="93"/>
      <c r="AK12" s="25"/>
      <c r="AL12" s="26">
        <v>1</v>
      </c>
      <c r="AM12" s="26">
        <v>1</v>
      </c>
      <c r="AN12" s="26"/>
      <c r="AO12" s="26"/>
      <c r="AP12" s="26"/>
      <c r="AQ12" s="26"/>
      <c r="AR12" s="39"/>
    </row>
    <row r="13" spans="1:44" s="4" customFormat="1" ht="15" customHeight="1" x14ac:dyDescent="0.25">
      <c r="A13" s="2"/>
      <c r="B13" s="26">
        <v>1988</v>
      </c>
      <c r="C13" s="26" t="s">
        <v>182</v>
      </c>
      <c r="D13" s="113" t="s">
        <v>136</v>
      </c>
      <c r="E13" s="26">
        <v>21</v>
      </c>
      <c r="F13" s="26">
        <v>3</v>
      </c>
      <c r="G13" s="26">
        <v>20</v>
      </c>
      <c r="H13" s="26">
        <v>17</v>
      </c>
      <c r="I13" s="26">
        <v>153</v>
      </c>
      <c r="J13" s="26">
        <v>21</v>
      </c>
      <c r="K13" s="26">
        <v>42</v>
      </c>
      <c r="L13" s="26">
        <v>67</v>
      </c>
      <c r="M13" s="26">
        <v>23</v>
      </c>
      <c r="N13" s="33">
        <v>0.69599999999999995</v>
      </c>
      <c r="O13" s="31">
        <v>219.82758620689657</v>
      </c>
      <c r="P13" s="19" t="s">
        <v>185</v>
      </c>
      <c r="Q13" s="19"/>
      <c r="R13" s="19" t="s">
        <v>213</v>
      </c>
      <c r="S13" s="26" t="s">
        <v>178</v>
      </c>
      <c r="T13" s="25" t="e">
        <v>#VALUE!</v>
      </c>
      <c r="U13" s="26"/>
      <c r="V13" s="26"/>
      <c r="W13" s="26"/>
      <c r="X13" s="26"/>
      <c r="Y13" s="26"/>
      <c r="Z13" s="29"/>
      <c r="AA13" s="25"/>
      <c r="AB13" s="19"/>
      <c r="AC13" s="19"/>
      <c r="AD13" s="19"/>
      <c r="AE13" s="19"/>
      <c r="AF13" s="25"/>
      <c r="AG13" s="93"/>
      <c r="AH13" s="93"/>
      <c r="AI13" s="93"/>
      <c r="AJ13" s="93"/>
      <c r="AK13" s="25"/>
      <c r="AL13" s="26">
        <v>1</v>
      </c>
      <c r="AM13" s="26">
        <v>1</v>
      </c>
      <c r="AN13" s="26"/>
      <c r="AO13" s="26"/>
      <c r="AP13" s="26"/>
      <c r="AQ13" s="26"/>
      <c r="AR13" s="39"/>
    </row>
    <row r="14" spans="1:44" s="4" customFormat="1" ht="15" customHeight="1" x14ac:dyDescent="0.25">
      <c r="A14" s="2"/>
      <c r="B14" s="26">
        <v>1989</v>
      </c>
      <c r="C14" s="26" t="s">
        <v>184</v>
      </c>
      <c r="D14" s="113" t="s">
        <v>136</v>
      </c>
      <c r="E14" s="26">
        <v>22</v>
      </c>
      <c r="F14" s="26">
        <v>1</v>
      </c>
      <c r="G14" s="26">
        <v>19</v>
      </c>
      <c r="H14" s="26">
        <v>9</v>
      </c>
      <c r="I14" s="26">
        <v>116</v>
      </c>
      <c r="J14" s="26">
        <v>24</v>
      </c>
      <c r="K14" s="26">
        <v>31</v>
      </c>
      <c r="L14" s="26">
        <v>41</v>
      </c>
      <c r="M14" s="26">
        <v>20</v>
      </c>
      <c r="N14" s="33">
        <v>0.64400000000000002</v>
      </c>
      <c r="O14" s="31">
        <v>180.12422360248448</v>
      </c>
      <c r="P14" s="19" t="s">
        <v>222</v>
      </c>
      <c r="Q14" s="19"/>
      <c r="R14" s="19"/>
      <c r="S14" s="19" t="s">
        <v>185</v>
      </c>
      <c r="T14" s="25" t="e">
        <v>#DIV/0!</v>
      </c>
      <c r="U14" s="26"/>
      <c r="V14" s="26"/>
      <c r="W14" s="26"/>
      <c r="X14" s="26"/>
      <c r="Y14" s="26"/>
      <c r="Z14" s="29"/>
      <c r="AA14" s="25"/>
      <c r="AB14" s="19"/>
      <c r="AC14" s="19"/>
      <c r="AD14" s="19"/>
      <c r="AE14" s="19"/>
      <c r="AF14" s="25"/>
      <c r="AG14" s="93"/>
      <c r="AH14" s="93"/>
      <c r="AI14" s="93"/>
      <c r="AJ14" s="93"/>
      <c r="AK14" s="25"/>
      <c r="AL14" s="26">
        <v>1</v>
      </c>
      <c r="AM14" s="26">
        <v>1</v>
      </c>
      <c r="AN14" s="26"/>
      <c r="AO14" s="26"/>
      <c r="AP14" s="26"/>
      <c r="AQ14" s="26"/>
      <c r="AR14" s="39"/>
    </row>
    <row r="15" spans="1:44" s="4" customFormat="1" ht="15" customHeight="1" x14ac:dyDescent="0.25">
      <c r="A15" s="2"/>
      <c r="B15" s="26">
        <v>1990</v>
      </c>
      <c r="C15" s="26" t="s">
        <v>71</v>
      </c>
      <c r="D15" s="113" t="s">
        <v>136</v>
      </c>
      <c r="E15" s="26">
        <v>26</v>
      </c>
      <c r="F15" s="26">
        <v>2</v>
      </c>
      <c r="G15" s="26">
        <v>31</v>
      </c>
      <c r="H15" s="26">
        <v>15</v>
      </c>
      <c r="I15" s="26">
        <v>179</v>
      </c>
      <c r="J15" s="26">
        <v>23</v>
      </c>
      <c r="K15" s="26">
        <v>52</v>
      </c>
      <c r="L15" s="26">
        <v>71</v>
      </c>
      <c r="M15" s="26">
        <v>33</v>
      </c>
      <c r="N15" s="33">
        <v>0.63700000000000001</v>
      </c>
      <c r="O15" s="31">
        <v>281.00470957613817</v>
      </c>
      <c r="P15" s="19" t="s">
        <v>182</v>
      </c>
      <c r="Q15" s="19"/>
      <c r="R15" s="19" t="s">
        <v>223</v>
      </c>
      <c r="S15" s="26" t="s">
        <v>64</v>
      </c>
      <c r="T15" s="25" t="e">
        <v>#VALUE!</v>
      </c>
      <c r="U15" s="26">
        <v>3</v>
      </c>
      <c r="V15" s="26">
        <v>0</v>
      </c>
      <c r="W15" s="28">
        <v>2</v>
      </c>
      <c r="X15" s="26">
        <v>5</v>
      </c>
      <c r="Y15" s="26">
        <v>17</v>
      </c>
      <c r="Z15" s="29">
        <v>0.51500000000000001</v>
      </c>
      <c r="AA15" s="25"/>
      <c r="AB15" s="19"/>
      <c r="AC15" s="19"/>
      <c r="AD15" s="19"/>
      <c r="AE15" s="19"/>
      <c r="AF15" s="25"/>
      <c r="AG15" s="93" t="s">
        <v>202</v>
      </c>
      <c r="AH15" s="93"/>
      <c r="AI15" s="93"/>
      <c r="AJ15" s="93"/>
      <c r="AK15" s="25"/>
      <c r="AL15" s="26">
        <v>1</v>
      </c>
      <c r="AM15" s="26">
        <v>1</v>
      </c>
      <c r="AN15" s="26"/>
      <c r="AO15" s="26"/>
      <c r="AP15" s="26"/>
      <c r="AQ15" s="26"/>
      <c r="AR15" s="39"/>
    </row>
    <row r="16" spans="1:44" s="4" customFormat="1" ht="15" customHeight="1" x14ac:dyDescent="0.25">
      <c r="A16" s="2"/>
      <c r="B16" s="26">
        <v>1991</v>
      </c>
      <c r="C16" s="26" t="s">
        <v>185</v>
      </c>
      <c r="D16" s="113" t="s">
        <v>136</v>
      </c>
      <c r="E16" s="26">
        <v>23</v>
      </c>
      <c r="F16" s="26">
        <v>4</v>
      </c>
      <c r="G16" s="26">
        <v>29</v>
      </c>
      <c r="H16" s="26">
        <v>21</v>
      </c>
      <c r="I16" s="26">
        <v>150</v>
      </c>
      <c r="J16" s="26">
        <v>12</v>
      </c>
      <c r="K16" s="26">
        <v>49</v>
      </c>
      <c r="L16" s="26">
        <v>56</v>
      </c>
      <c r="M16" s="26">
        <v>33</v>
      </c>
      <c r="N16" s="33">
        <v>0.64400000000000002</v>
      </c>
      <c r="O16" s="31">
        <v>232.91925465838509</v>
      </c>
      <c r="P16" s="19" t="s">
        <v>185</v>
      </c>
      <c r="Q16" s="19"/>
      <c r="R16" s="19" t="s">
        <v>185</v>
      </c>
      <c r="S16" s="19" t="s">
        <v>72</v>
      </c>
      <c r="T16" s="25" t="e">
        <v>#VALUE!</v>
      </c>
      <c r="U16" s="26"/>
      <c r="V16" s="26"/>
      <c r="W16" s="26"/>
      <c r="X16" s="26"/>
      <c r="Y16" s="26"/>
      <c r="Z16" s="29"/>
      <c r="AA16" s="25"/>
      <c r="AB16" s="19"/>
      <c r="AC16" s="19"/>
      <c r="AD16" s="19"/>
      <c r="AE16" s="19"/>
      <c r="AF16" s="25"/>
      <c r="AG16" s="93"/>
      <c r="AH16" s="93"/>
      <c r="AI16" s="93"/>
      <c r="AJ16" s="93"/>
      <c r="AK16" s="25"/>
      <c r="AL16" s="26"/>
      <c r="AM16" s="26"/>
      <c r="AN16" s="26"/>
      <c r="AO16" s="26"/>
      <c r="AP16" s="26"/>
      <c r="AQ16" s="26"/>
      <c r="AR16" s="39"/>
    </row>
    <row r="17" spans="1:45" s="4" customFormat="1" ht="15" customHeight="1" x14ac:dyDescent="0.25">
      <c r="A17" s="2"/>
      <c r="B17" s="26">
        <v>1992</v>
      </c>
      <c r="C17" s="26" t="s">
        <v>184</v>
      </c>
      <c r="D17" s="113" t="s">
        <v>136</v>
      </c>
      <c r="E17" s="26">
        <v>15</v>
      </c>
      <c r="F17" s="26">
        <v>0</v>
      </c>
      <c r="G17" s="26">
        <v>11</v>
      </c>
      <c r="H17" s="26">
        <v>3</v>
      </c>
      <c r="I17" s="26">
        <v>60</v>
      </c>
      <c r="J17" s="26">
        <v>5</v>
      </c>
      <c r="K17" s="26">
        <v>18</v>
      </c>
      <c r="L17" s="26">
        <v>26</v>
      </c>
      <c r="M17" s="26">
        <v>11</v>
      </c>
      <c r="N17" s="33">
        <v>0.58299999999999996</v>
      </c>
      <c r="O17" s="31">
        <v>102.91595197255575</v>
      </c>
      <c r="P17" s="19"/>
      <c r="Q17" s="19"/>
      <c r="R17" s="19"/>
      <c r="S17" s="19"/>
      <c r="T17" s="25" t="e">
        <v>#DIV/0!</v>
      </c>
      <c r="U17" s="26"/>
      <c r="V17" s="26"/>
      <c r="W17" s="26"/>
      <c r="X17" s="26"/>
      <c r="Y17" s="26"/>
      <c r="Z17" s="29"/>
      <c r="AA17" s="25"/>
      <c r="AB17" s="19"/>
      <c r="AC17" s="19"/>
      <c r="AD17" s="19"/>
      <c r="AE17" s="19"/>
      <c r="AF17" s="25"/>
      <c r="AG17" s="93"/>
      <c r="AH17" s="93"/>
      <c r="AI17" s="93"/>
      <c r="AJ17" s="93"/>
      <c r="AK17" s="25"/>
      <c r="AL17" s="26"/>
      <c r="AM17" s="26"/>
      <c r="AN17" s="26"/>
      <c r="AO17" s="26"/>
      <c r="AP17" s="26"/>
      <c r="AQ17" s="26"/>
      <c r="AR17" s="39"/>
    </row>
    <row r="18" spans="1:45" s="4" customFormat="1" ht="15" customHeight="1" x14ac:dyDescent="0.25">
      <c r="A18" s="2"/>
      <c r="B18" s="149">
        <v>1999</v>
      </c>
      <c r="C18" s="60" t="s">
        <v>71</v>
      </c>
      <c r="D18" s="150" t="s">
        <v>136</v>
      </c>
      <c r="E18" s="169"/>
      <c r="F18" s="169" t="s">
        <v>186</v>
      </c>
      <c r="G18" s="152"/>
      <c r="H18" s="60"/>
      <c r="I18" s="149"/>
      <c r="J18" s="149"/>
      <c r="K18" s="149"/>
      <c r="L18" s="149"/>
      <c r="M18" s="149"/>
      <c r="N18" s="170"/>
      <c r="O18" s="31">
        <v>0</v>
      </c>
      <c r="P18" s="19"/>
      <c r="Q18" s="19"/>
      <c r="R18" s="19"/>
      <c r="S18" s="19"/>
      <c r="T18" s="25" t="e">
        <v>#DIV/0!</v>
      </c>
      <c r="U18" s="26"/>
      <c r="V18" s="26"/>
      <c r="W18" s="26"/>
      <c r="X18" s="26"/>
      <c r="Y18" s="26"/>
      <c r="Z18" s="29"/>
      <c r="AA18" s="25"/>
      <c r="AB18" s="19"/>
      <c r="AC18" s="19"/>
      <c r="AD18" s="19"/>
      <c r="AE18" s="19"/>
      <c r="AF18" s="25"/>
      <c r="AG18" s="93"/>
      <c r="AH18" s="93"/>
      <c r="AI18" s="93"/>
      <c r="AJ18" s="93"/>
      <c r="AK18" s="25"/>
      <c r="AL18" s="26"/>
      <c r="AM18" s="26"/>
      <c r="AN18" s="26"/>
      <c r="AO18" s="26"/>
      <c r="AP18" s="26"/>
      <c r="AQ18" s="26"/>
      <c r="AR18" s="39"/>
    </row>
    <row r="19" spans="1:45" s="4" customFormat="1" ht="15" customHeight="1" x14ac:dyDescent="0.25">
      <c r="A19" s="2"/>
      <c r="B19" s="149">
        <v>2000</v>
      </c>
      <c r="C19" s="149" t="s">
        <v>178</v>
      </c>
      <c r="D19" s="153" t="s">
        <v>179</v>
      </c>
      <c r="E19" s="169"/>
      <c r="F19" s="169" t="s">
        <v>186</v>
      </c>
      <c r="G19" s="152"/>
      <c r="H19" s="60"/>
      <c r="I19" s="149"/>
      <c r="J19" s="149"/>
      <c r="K19" s="149"/>
      <c r="L19" s="149"/>
      <c r="M19" s="149"/>
      <c r="N19" s="170"/>
      <c r="O19" s="31">
        <v>0</v>
      </c>
      <c r="P19" s="19"/>
      <c r="Q19" s="19"/>
      <c r="R19" s="19"/>
      <c r="S19" s="19"/>
      <c r="T19" s="25" t="e">
        <v>#DIV/0!</v>
      </c>
      <c r="U19" s="26"/>
      <c r="V19" s="26"/>
      <c r="W19" s="26"/>
      <c r="X19" s="26"/>
      <c r="Y19" s="26"/>
      <c r="Z19" s="29"/>
      <c r="AA19" s="25"/>
      <c r="AB19" s="19"/>
      <c r="AC19" s="19"/>
      <c r="AD19" s="19"/>
      <c r="AE19" s="19"/>
      <c r="AF19" s="25"/>
      <c r="AG19" s="93"/>
      <c r="AH19" s="93"/>
      <c r="AI19" s="93"/>
      <c r="AJ19" s="93"/>
      <c r="AK19" s="25"/>
      <c r="AL19" s="26"/>
      <c r="AM19" s="26"/>
      <c r="AN19" s="26"/>
      <c r="AO19" s="26"/>
      <c r="AP19" s="26"/>
      <c r="AQ19" s="26"/>
      <c r="AR19" s="39"/>
    </row>
    <row r="20" spans="1:45" s="4" customFormat="1" ht="15" customHeight="1" x14ac:dyDescent="0.25">
      <c r="A20" s="1"/>
      <c r="B20" s="17" t="s">
        <v>7</v>
      </c>
      <c r="C20" s="18"/>
      <c r="D20" s="16"/>
      <c r="E20" s="19">
        <v>261</v>
      </c>
      <c r="F20" s="19">
        <v>17</v>
      </c>
      <c r="G20" s="19">
        <v>267</v>
      </c>
      <c r="H20" s="19">
        <v>184</v>
      </c>
      <c r="I20" s="19">
        <v>1550</v>
      </c>
      <c r="J20" s="19">
        <v>302</v>
      </c>
      <c r="K20" s="19">
        <v>430</v>
      </c>
      <c r="L20" s="19">
        <v>534</v>
      </c>
      <c r="M20" s="19">
        <v>284</v>
      </c>
      <c r="N20" s="34">
        <v>0.623385865178541</v>
      </c>
      <c r="O20" s="25">
        <v>2486.4214711638865</v>
      </c>
      <c r="P20" s="79" t="s">
        <v>46</v>
      </c>
      <c r="Q20" s="79" t="s">
        <v>46</v>
      </c>
      <c r="R20" s="79" t="s">
        <v>46</v>
      </c>
      <c r="S20" s="79" t="s">
        <v>225</v>
      </c>
      <c r="T20" s="25" t="e">
        <v>#DIV/0!</v>
      </c>
      <c r="U20" s="19">
        <v>12</v>
      </c>
      <c r="V20" s="19">
        <v>0</v>
      </c>
      <c r="W20" s="19">
        <v>10</v>
      </c>
      <c r="X20" s="19">
        <v>12</v>
      </c>
      <c r="Y20" s="19">
        <v>71</v>
      </c>
      <c r="Z20" s="34">
        <v>0.55000000000000004</v>
      </c>
      <c r="AA20" s="91">
        <f>SUM(AA4:AA19)</f>
        <v>0</v>
      </c>
      <c r="AB20" s="79" t="s">
        <v>46</v>
      </c>
      <c r="AC20" s="79" t="s">
        <v>46</v>
      </c>
      <c r="AD20" s="79" t="s">
        <v>46</v>
      </c>
      <c r="AE20" s="79" t="s">
        <v>199</v>
      </c>
      <c r="AF20" s="25"/>
      <c r="AG20" s="79" t="s">
        <v>70</v>
      </c>
      <c r="AH20" s="79" t="s">
        <v>59</v>
      </c>
      <c r="AI20" s="79" t="s">
        <v>59</v>
      </c>
      <c r="AJ20" s="79" t="s">
        <v>94</v>
      </c>
      <c r="AK20" s="25"/>
      <c r="AL20" s="19">
        <v>11</v>
      </c>
      <c r="AM20" s="19">
        <v>9</v>
      </c>
      <c r="AN20" s="19">
        <v>1</v>
      </c>
      <c r="AO20" s="19">
        <v>0</v>
      </c>
      <c r="AP20" s="19">
        <v>1</v>
      </c>
      <c r="AQ20" s="19">
        <v>0</v>
      </c>
      <c r="AR20" s="39"/>
    </row>
    <row r="21" spans="1:45" s="4" customFormat="1" ht="15" customHeight="1" x14ac:dyDescent="0.25">
      <c r="A21" s="1"/>
      <c r="B21" s="17" t="s">
        <v>371</v>
      </c>
      <c r="C21" s="18"/>
      <c r="D21" s="16"/>
      <c r="E21" s="18"/>
      <c r="F21" s="15"/>
      <c r="G21" s="15" t="s">
        <v>239</v>
      </c>
      <c r="H21" s="15"/>
      <c r="I21" s="15" t="s">
        <v>282</v>
      </c>
      <c r="J21" s="15"/>
      <c r="K21" s="15"/>
      <c r="L21" s="15"/>
      <c r="M21" s="15"/>
      <c r="N21" s="85"/>
      <c r="O21" s="25"/>
      <c r="P21" s="23"/>
      <c r="Q21" s="21"/>
      <c r="R21" s="86"/>
      <c r="S21" s="87"/>
      <c r="T21" s="25"/>
      <c r="U21" s="18"/>
      <c r="V21" s="15"/>
      <c r="W21" s="15"/>
      <c r="X21" s="15"/>
      <c r="Y21" s="15"/>
      <c r="Z21" s="16"/>
      <c r="AA21" s="25"/>
      <c r="AB21" s="88"/>
      <c r="AC21" s="89"/>
      <c r="AD21" s="86"/>
      <c r="AE21" s="87"/>
      <c r="AF21" s="25"/>
      <c r="AG21" s="172">
        <v>0</v>
      </c>
      <c r="AH21" s="90">
        <v>0</v>
      </c>
      <c r="AI21" s="90">
        <v>0</v>
      </c>
      <c r="AJ21" s="90">
        <v>0</v>
      </c>
      <c r="AK21" s="25"/>
      <c r="AL21" s="18"/>
      <c r="AM21" s="15"/>
      <c r="AN21" s="15"/>
      <c r="AO21" s="15"/>
      <c r="AP21" s="15"/>
      <c r="AQ21" s="16"/>
      <c r="AR21" s="39"/>
    </row>
    <row r="22" spans="1:45" ht="15" customHeight="1" x14ac:dyDescent="0.25">
      <c r="A22" s="2"/>
      <c r="B22" s="27" t="s">
        <v>2</v>
      </c>
      <c r="C22" s="30"/>
      <c r="D22" s="35">
        <v>1512</v>
      </c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6"/>
      <c r="P22" s="25"/>
      <c r="Q22" s="25"/>
      <c r="R22" s="25"/>
      <c r="S22" s="25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39"/>
    </row>
    <row r="23" spans="1:45" s="4" customFormat="1" ht="15" customHeight="1" x14ac:dyDescent="0.25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1"/>
      <c r="P23" s="31"/>
      <c r="Q23" s="31"/>
      <c r="R23" s="31"/>
      <c r="S23" s="31"/>
      <c r="T23" s="31"/>
      <c r="U23" s="36"/>
      <c r="V23" s="38"/>
      <c r="W23" s="36"/>
      <c r="X23" s="36"/>
      <c r="Y23" s="36"/>
      <c r="Z23" s="36"/>
      <c r="AA23" s="36"/>
      <c r="AB23" s="36"/>
      <c r="AC23" s="36"/>
      <c r="AD23" s="36"/>
      <c r="AE23" s="36"/>
      <c r="AF23" s="25"/>
      <c r="AG23" s="36"/>
      <c r="AH23" s="36"/>
      <c r="AI23" s="36"/>
      <c r="AJ23" s="36"/>
      <c r="AK23" s="25"/>
      <c r="AL23" s="36"/>
      <c r="AM23" s="36"/>
      <c r="AN23" s="36"/>
      <c r="AO23" s="36"/>
      <c r="AP23" s="36"/>
      <c r="AQ23" s="36"/>
      <c r="AR23" s="39"/>
    </row>
    <row r="24" spans="1:45" ht="15" customHeight="1" x14ac:dyDescent="0.25">
      <c r="A24" s="2"/>
      <c r="B24" s="23" t="s">
        <v>187</v>
      </c>
      <c r="C24" s="40"/>
      <c r="D24" s="40"/>
      <c r="E24" s="19" t="s">
        <v>3</v>
      </c>
      <c r="F24" s="19" t="s">
        <v>8</v>
      </c>
      <c r="G24" s="16" t="s">
        <v>5</v>
      </c>
      <c r="H24" s="19" t="s">
        <v>6</v>
      </c>
      <c r="I24" s="19" t="s">
        <v>15</v>
      </c>
      <c r="J24" s="36"/>
      <c r="K24" s="19" t="s">
        <v>24</v>
      </c>
      <c r="L24" s="19" t="s">
        <v>25</v>
      </c>
      <c r="M24" s="19" t="s">
        <v>26</v>
      </c>
      <c r="N24" s="19" t="s">
        <v>20</v>
      </c>
      <c r="O24" s="25"/>
      <c r="P24" s="41" t="s">
        <v>27</v>
      </c>
      <c r="Q24" s="13"/>
      <c r="R24" s="13"/>
      <c r="S24" s="13"/>
      <c r="T24" s="42"/>
      <c r="U24" s="42"/>
      <c r="V24" s="42"/>
      <c r="W24" s="42"/>
      <c r="X24" s="42"/>
      <c r="Y24" s="13"/>
      <c r="Z24" s="13"/>
      <c r="AA24" s="13"/>
      <c r="AB24" s="42"/>
      <c r="AC24" s="42"/>
      <c r="AD24" s="13"/>
      <c r="AE24" s="43"/>
      <c r="AF24" s="25"/>
      <c r="AG24" s="41" t="s">
        <v>60</v>
      </c>
      <c r="AH24" s="13"/>
      <c r="AI24" s="42"/>
      <c r="AJ24" s="43"/>
      <c r="AK24" s="25"/>
      <c r="AL24" s="11" t="s">
        <v>61</v>
      </c>
      <c r="AM24" s="13"/>
      <c r="AN24" s="13"/>
      <c r="AO24" s="13"/>
      <c r="AP24" s="13"/>
      <c r="AQ24" s="43"/>
      <c r="AR24" s="39"/>
    </row>
    <row r="25" spans="1:45" ht="15" customHeight="1" x14ac:dyDescent="0.25">
      <c r="A25" s="2"/>
      <c r="B25" s="41" t="s">
        <v>11</v>
      </c>
      <c r="C25" s="13"/>
      <c r="D25" s="43"/>
      <c r="E25" s="26">
        <v>261</v>
      </c>
      <c r="F25" s="26">
        <v>17</v>
      </c>
      <c r="G25" s="26">
        <v>267</v>
      </c>
      <c r="H25" s="26">
        <v>184</v>
      </c>
      <c r="I25" s="26">
        <v>1550</v>
      </c>
      <c r="J25" s="36"/>
      <c r="K25" s="44">
        <v>1.0881226053639848</v>
      </c>
      <c r="L25" s="44">
        <v>0.70498084291187735</v>
      </c>
      <c r="M25" s="44">
        <v>5.9386973180076632</v>
      </c>
      <c r="N25" s="33">
        <v>0.624</v>
      </c>
      <c r="O25" s="25">
        <f>PRODUCT(O20)</f>
        <v>2486.4214711638865</v>
      </c>
      <c r="P25" s="181" t="s">
        <v>9</v>
      </c>
      <c r="Q25" s="221"/>
      <c r="R25" s="182" t="s">
        <v>188</v>
      </c>
      <c r="S25" s="182"/>
      <c r="T25" s="182"/>
      <c r="U25" s="182"/>
      <c r="V25" s="182"/>
      <c r="W25" s="182"/>
      <c r="X25" s="182"/>
      <c r="Y25" s="222" t="s">
        <v>62</v>
      </c>
      <c r="Z25" s="182"/>
      <c r="AA25" s="182"/>
      <c r="AB25" s="223" t="s">
        <v>191</v>
      </c>
      <c r="AC25" s="224"/>
      <c r="AD25" s="224"/>
      <c r="AE25" s="183"/>
      <c r="AF25" s="25"/>
      <c r="AG25" s="203" t="s">
        <v>100</v>
      </c>
      <c r="AH25" s="199" t="s">
        <v>228</v>
      </c>
      <c r="AI25" s="224">
        <v>1991</v>
      </c>
      <c r="AJ25" s="183"/>
      <c r="AK25" s="25"/>
      <c r="AL25" s="181" t="s">
        <v>63</v>
      </c>
      <c r="AM25" s="222">
        <v>1988</v>
      </c>
      <c r="AN25" s="182"/>
      <c r="AO25" s="182"/>
      <c r="AP25" s="182"/>
      <c r="AQ25" s="183"/>
      <c r="AR25" s="39"/>
    </row>
    <row r="26" spans="1:45" ht="15" customHeight="1" x14ac:dyDescent="0.25">
      <c r="A26" s="2"/>
      <c r="B26" s="45" t="s">
        <v>13</v>
      </c>
      <c r="C26" s="46"/>
      <c r="D26" s="47"/>
      <c r="E26" s="26">
        <v>12</v>
      </c>
      <c r="F26" s="26">
        <v>0</v>
      </c>
      <c r="G26" s="26">
        <v>10</v>
      </c>
      <c r="H26" s="26">
        <v>12</v>
      </c>
      <c r="I26" s="26">
        <v>71</v>
      </c>
      <c r="J26" s="36"/>
      <c r="K26" s="44">
        <v>0.83333333333333337</v>
      </c>
      <c r="L26" s="44">
        <v>1</v>
      </c>
      <c r="M26" s="44">
        <v>5.916666666666667</v>
      </c>
      <c r="N26" s="33">
        <v>0.55000000000000004</v>
      </c>
      <c r="O26" s="25">
        <v>383</v>
      </c>
      <c r="P26" s="225" t="s">
        <v>49</v>
      </c>
      <c r="Q26" s="226"/>
      <c r="R26" s="200" t="s">
        <v>188</v>
      </c>
      <c r="S26" s="200"/>
      <c r="T26" s="200"/>
      <c r="U26" s="200"/>
      <c r="V26" s="200"/>
      <c r="W26" s="200"/>
      <c r="X26" s="200"/>
      <c r="Y26" s="207" t="s">
        <v>62</v>
      </c>
      <c r="Z26" s="200"/>
      <c r="AA26" s="200"/>
      <c r="AB26" s="205" t="s">
        <v>191</v>
      </c>
      <c r="AC26" s="199"/>
      <c r="AD26" s="199"/>
      <c r="AE26" s="209"/>
      <c r="AF26" s="25"/>
      <c r="AG26" s="225"/>
      <c r="AH26" s="206"/>
      <c r="AI26" s="200"/>
      <c r="AJ26" s="209"/>
      <c r="AK26" s="25"/>
      <c r="AL26" s="225" t="s">
        <v>91</v>
      </c>
      <c r="AM26" s="207">
        <v>1990</v>
      </c>
      <c r="AN26" s="200"/>
      <c r="AO26" s="200"/>
      <c r="AP26" s="200"/>
      <c r="AQ26" s="209"/>
      <c r="AR26" s="39"/>
    </row>
    <row r="27" spans="1:45" ht="15" customHeight="1" x14ac:dyDescent="0.25">
      <c r="A27" s="2"/>
      <c r="B27" s="48" t="s">
        <v>14</v>
      </c>
      <c r="C27" s="49"/>
      <c r="D27" s="50"/>
      <c r="E27" s="32">
        <v>19</v>
      </c>
      <c r="F27" s="32">
        <v>3</v>
      </c>
      <c r="G27" s="32">
        <v>29</v>
      </c>
      <c r="H27" s="32">
        <v>15</v>
      </c>
      <c r="I27" s="32">
        <v>122</v>
      </c>
      <c r="J27" s="36"/>
      <c r="K27" s="51">
        <v>1.6842105263157894</v>
      </c>
      <c r="L27" s="51">
        <v>0.78947368421052633</v>
      </c>
      <c r="M27" s="51">
        <v>6.4210526315789478</v>
      </c>
      <c r="N27" s="155">
        <v>0.65600000000000003</v>
      </c>
      <c r="O27" s="25">
        <v>49.999999999999993</v>
      </c>
      <c r="P27" s="225" t="s">
        <v>50</v>
      </c>
      <c r="Q27" s="226"/>
      <c r="R27" s="200" t="s">
        <v>189</v>
      </c>
      <c r="S27" s="200"/>
      <c r="T27" s="200"/>
      <c r="U27" s="200"/>
      <c r="V27" s="200"/>
      <c r="W27" s="200"/>
      <c r="X27" s="200"/>
      <c r="Y27" s="207" t="s">
        <v>192</v>
      </c>
      <c r="Z27" s="200"/>
      <c r="AA27" s="200"/>
      <c r="AB27" s="205" t="s">
        <v>193</v>
      </c>
      <c r="AC27" s="199"/>
      <c r="AD27" s="199"/>
      <c r="AE27" s="209"/>
      <c r="AF27" s="25"/>
      <c r="AG27" s="203"/>
      <c r="AH27" s="206"/>
      <c r="AI27" s="200"/>
      <c r="AJ27" s="209"/>
      <c r="AK27" s="25"/>
      <c r="AL27" s="225"/>
      <c r="AM27" s="207"/>
      <c r="AN27" s="200"/>
      <c r="AO27" s="200"/>
      <c r="AP27" s="200"/>
      <c r="AQ27" s="209"/>
      <c r="AR27" s="39"/>
    </row>
    <row r="28" spans="1:45" ht="15" customHeight="1" x14ac:dyDescent="0.25">
      <c r="A28" s="2"/>
      <c r="B28" s="52" t="s">
        <v>23</v>
      </c>
      <c r="C28" s="53"/>
      <c r="D28" s="54"/>
      <c r="E28" s="19">
        <v>292</v>
      </c>
      <c r="F28" s="19">
        <v>20</v>
      </c>
      <c r="G28" s="19">
        <v>306</v>
      </c>
      <c r="H28" s="19">
        <v>211</v>
      </c>
      <c r="I28" s="19">
        <v>1743</v>
      </c>
      <c r="J28" s="36"/>
      <c r="K28" s="55">
        <v>1.1164383561643836</v>
      </c>
      <c r="L28" s="55">
        <v>0.7226027397260274</v>
      </c>
      <c r="M28" s="55">
        <v>5.9691780821917808</v>
      </c>
      <c r="N28" s="34">
        <v>0.623</v>
      </c>
      <c r="O28" s="25">
        <f>SUM(O25:O27)</f>
        <v>2919.4214711638865</v>
      </c>
      <c r="P28" s="212" t="s">
        <v>10</v>
      </c>
      <c r="Q28" s="227"/>
      <c r="R28" s="213" t="s">
        <v>190</v>
      </c>
      <c r="S28" s="213"/>
      <c r="T28" s="213"/>
      <c r="U28" s="213"/>
      <c r="V28" s="213"/>
      <c r="W28" s="213"/>
      <c r="X28" s="213"/>
      <c r="Y28" s="228" t="s">
        <v>194</v>
      </c>
      <c r="Z28" s="213"/>
      <c r="AA28" s="213"/>
      <c r="AB28" s="73" t="s">
        <v>195</v>
      </c>
      <c r="AC28" s="229"/>
      <c r="AD28" s="229"/>
      <c r="AE28" s="216"/>
      <c r="AF28" s="25"/>
      <c r="AG28" s="69"/>
      <c r="AH28" s="230"/>
      <c r="AI28" s="231"/>
      <c r="AJ28" s="216"/>
      <c r="AK28" s="25"/>
      <c r="AL28" s="212"/>
      <c r="AM28" s="228"/>
      <c r="AN28" s="213"/>
      <c r="AO28" s="213"/>
      <c r="AP28" s="213"/>
      <c r="AQ28" s="216"/>
      <c r="AR28" s="39"/>
    </row>
    <row r="29" spans="1:45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8"/>
      <c r="O29" s="25"/>
      <c r="P29" s="36"/>
      <c r="Q29" s="38"/>
      <c r="R29" s="36"/>
      <c r="S29" s="36"/>
      <c r="T29" s="25"/>
      <c r="U29" s="25"/>
      <c r="V29" s="38"/>
      <c r="W29" s="36"/>
      <c r="X29" s="36"/>
      <c r="Y29" s="25"/>
      <c r="Z29" s="25"/>
      <c r="AA29" s="25"/>
      <c r="AB29" s="25"/>
      <c r="AC29" s="25"/>
      <c r="AD29" s="25"/>
      <c r="AE29" s="25"/>
      <c r="AF29" s="25"/>
      <c r="AG29" s="25"/>
      <c r="AH29" s="56"/>
      <c r="AI29" s="36"/>
      <c r="AJ29" s="36"/>
      <c r="AK29" s="25"/>
      <c r="AL29" s="36"/>
      <c r="AM29" s="36"/>
      <c r="AN29" s="36"/>
      <c r="AO29" s="36"/>
      <c r="AP29" s="36"/>
      <c r="AQ29" s="36"/>
      <c r="AR29" s="39"/>
    </row>
    <row r="30" spans="1:45" ht="15" customHeight="1" x14ac:dyDescent="0.25">
      <c r="A30" s="2"/>
      <c r="B30" s="41" t="s">
        <v>227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2"/>
      <c r="P30" s="13"/>
      <c r="Q30" s="13"/>
      <c r="R30" s="13"/>
      <c r="S30" s="13"/>
      <c r="T30" s="12"/>
      <c r="U30" s="12"/>
      <c r="V30" s="13"/>
      <c r="W30" s="13"/>
      <c r="X30" s="13"/>
      <c r="Y30" s="12"/>
      <c r="Z30" s="12"/>
      <c r="AA30" s="12"/>
      <c r="AB30" s="12"/>
      <c r="AC30" s="12"/>
      <c r="AD30" s="12"/>
      <c r="AE30" s="12"/>
      <c r="AF30" s="12"/>
      <c r="AG30" s="12"/>
      <c r="AH30" s="114"/>
      <c r="AI30" s="13"/>
      <c r="AJ30" s="13"/>
      <c r="AK30" s="12"/>
      <c r="AL30" s="13"/>
      <c r="AM30" s="13"/>
      <c r="AN30" s="13"/>
      <c r="AO30" s="13"/>
      <c r="AP30" s="13"/>
      <c r="AQ30" s="43"/>
      <c r="AR30" s="39"/>
    </row>
    <row r="31" spans="1:45" ht="15" customHeight="1" x14ac:dyDescent="0.25">
      <c r="A31" s="2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8"/>
      <c r="O31" s="25"/>
      <c r="P31" s="36"/>
      <c r="Q31" s="38"/>
      <c r="R31" s="36"/>
      <c r="S31" s="36"/>
      <c r="T31" s="25"/>
      <c r="U31" s="25"/>
      <c r="V31" s="38"/>
      <c r="W31" s="36"/>
      <c r="X31" s="36"/>
      <c r="Y31" s="25"/>
      <c r="Z31" s="25"/>
      <c r="AA31" s="25"/>
      <c r="AB31" s="25"/>
      <c r="AC31" s="25"/>
      <c r="AD31" s="25"/>
      <c r="AE31" s="25"/>
      <c r="AF31" s="25"/>
      <c r="AG31" s="25"/>
      <c r="AH31" s="56"/>
      <c r="AI31" s="36"/>
      <c r="AJ31" s="36"/>
      <c r="AK31" s="25"/>
      <c r="AL31" s="36"/>
      <c r="AM31" s="36"/>
      <c r="AN31" s="36"/>
      <c r="AO31" s="36"/>
      <c r="AP31" s="36"/>
      <c r="AQ31" s="36"/>
      <c r="AR31" s="39"/>
    </row>
    <row r="32" spans="1:45" ht="15" customHeight="1" x14ac:dyDescent="0.25">
      <c r="A32" s="2"/>
      <c r="B32" s="36" t="s">
        <v>65</v>
      </c>
      <c r="C32" s="36"/>
      <c r="D32" s="36" t="s">
        <v>196</v>
      </c>
      <c r="E32" s="36"/>
      <c r="F32" s="36"/>
      <c r="G32" s="36"/>
      <c r="H32" s="36"/>
      <c r="I32" s="36"/>
      <c r="J32" s="36"/>
      <c r="K32" s="36" t="s">
        <v>197</v>
      </c>
      <c r="L32" s="36"/>
      <c r="M32" s="36"/>
      <c r="N32" s="38"/>
      <c r="O32" s="25"/>
      <c r="P32" s="36"/>
      <c r="Q32" s="38"/>
      <c r="R32" s="36" t="s">
        <v>198</v>
      </c>
      <c r="S32" s="36"/>
      <c r="T32" s="25"/>
      <c r="U32" s="25"/>
      <c r="V32" s="5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9"/>
      <c r="AN32" s="39"/>
      <c r="AO32" s="39"/>
      <c r="AP32" s="39"/>
      <c r="AQ32" s="39"/>
      <c r="AR32" s="39"/>
      <c r="AS32" s="39"/>
    </row>
    <row r="33" spans="1:45" s="10" customFormat="1" ht="15" customHeight="1" x14ac:dyDescent="0.25">
      <c r="A33" s="2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8"/>
      <c r="O33" s="37"/>
      <c r="P33" s="37"/>
      <c r="Q33" s="38"/>
      <c r="R33" s="36"/>
      <c r="S33" s="36"/>
      <c r="T33" s="25"/>
      <c r="U33" s="25"/>
      <c r="V33" s="5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9"/>
      <c r="AO33" s="39"/>
      <c r="AP33" s="39"/>
      <c r="AQ33" s="39"/>
      <c r="AR33" s="39"/>
      <c r="AS33" s="39"/>
    </row>
    <row r="34" spans="1:45" ht="15" customHeight="1" x14ac:dyDescent="0.2">
      <c r="A34" s="2"/>
      <c r="B34" s="195" t="s">
        <v>240</v>
      </c>
      <c r="C34" s="61"/>
      <c r="D34" s="61"/>
      <c r="E34" s="61"/>
      <c r="F34" s="61" t="s">
        <v>241</v>
      </c>
      <c r="G34" s="61" t="s">
        <v>3</v>
      </c>
      <c r="H34" s="61" t="s">
        <v>5</v>
      </c>
      <c r="I34" s="61" t="s">
        <v>6</v>
      </c>
      <c r="J34" s="61" t="s">
        <v>242</v>
      </c>
      <c r="K34" s="112" t="s">
        <v>15</v>
      </c>
      <c r="L34" s="36"/>
      <c r="M34" s="196" t="s">
        <v>243</v>
      </c>
      <c r="N34" s="62"/>
      <c r="O34" s="62"/>
      <c r="P34" s="61" t="s">
        <v>3</v>
      </c>
      <c r="Q34" s="61" t="s">
        <v>5</v>
      </c>
      <c r="R34" s="61" t="s">
        <v>6</v>
      </c>
      <c r="S34" s="61" t="s">
        <v>242</v>
      </c>
      <c r="T34" s="62"/>
      <c r="U34" s="112" t="s">
        <v>15</v>
      </c>
      <c r="V34" s="36"/>
      <c r="W34" s="196" t="s">
        <v>297</v>
      </c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197"/>
      <c r="AI34" s="242" t="s">
        <v>353</v>
      </c>
      <c r="AJ34" s="63"/>
      <c r="AK34" s="63"/>
      <c r="AL34" s="243" t="s">
        <v>3</v>
      </c>
      <c r="AM34" s="243" t="s">
        <v>5</v>
      </c>
      <c r="AN34" s="243" t="s">
        <v>6</v>
      </c>
      <c r="AO34" s="62"/>
      <c r="AP34" s="62"/>
      <c r="AQ34" s="94"/>
      <c r="AR34" s="25"/>
      <c r="AS34" s="25"/>
    </row>
    <row r="35" spans="1:45" ht="15" customHeight="1" x14ac:dyDescent="0.2">
      <c r="A35" s="2"/>
      <c r="B35" s="198">
        <v>1980</v>
      </c>
      <c r="C35" s="199" t="s">
        <v>57</v>
      </c>
      <c r="D35" s="200" t="s">
        <v>105</v>
      </c>
      <c r="E35" s="199"/>
      <c r="F35" s="199">
        <v>22</v>
      </c>
      <c r="G35" s="199">
        <v>22</v>
      </c>
      <c r="H35" s="201">
        <f t="shared" ref="H35:H37" si="0">PRODUCT((F5+G5)/E5)</f>
        <v>1</v>
      </c>
      <c r="I35" s="201">
        <f t="shared" ref="I35:I37" si="1">PRODUCT(H5/E5)</f>
        <v>0.81818181818181823</v>
      </c>
      <c r="J35" s="201">
        <f t="shared" ref="J35:J37" si="2">PRODUCT(F5+G5+H5)/E5</f>
        <v>1.8181818181818181</v>
      </c>
      <c r="K35" s="202">
        <f t="shared" ref="K35:K37" si="3">PRODUCT(I5/E5)</f>
        <v>4.8181818181818183</v>
      </c>
      <c r="L35" s="38"/>
      <c r="M35" s="203" t="s">
        <v>275</v>
      </c>
      <c r="N35" s="199"/>
      <c r="O35" s="199">
        <v>21</v>
      </c>
      <c r="P35" s="240" t="s">
        <v>308</v>
      </c>
      <c r="Q35" s="240" t="s">
        <v>325</v>
      </c>
      <c r="R35" s="240" t="s">
        <v>331</v>
      </c>
      <c r="S35" s="240" t="s">
        <v>343</v>
      </c>
      <c r="T35" s="204"/>
      <c r="U35" s="205" t="s">
        <v>265</v>
      </c>
      <c r="V35" s="38"/>
      <c r="W35" s="203" t="s">
        <v>299</v>
      </c>
      <c r="X35" s="206"/>
      <c r="Y35" s="200"/>
      <c r="Z35" s="200"/>
      <c r="AA35" s="200"/>
      <c r="AB35" s="200"/>
      <c r="AC35" s="200"/>
      <c r="AD35" s="200"/>
      <c r="AE35" s="200"/>
      <c r="AF35" s="200"/>
      <c r="AG35" s="207"/>
      <c r="AH35" s="211"/>
      <c r="AI35" s="225" t="s">
        <v>360</v>
      </c>
      <c r="AJ35" s="200"/>
      <c r="AK35" s="200"/>
      <c r="AL35" s="207">
        <v>154</v>
      </c>
      <c r="AM35" s="207">
        <v>164</v>
      </c>
      <c r="AN35" s="207">
        <v>119</v>
      </c>
      <c r="AO35" s="200"/>
      <c r="AP35" s="200"/>
      <c r="AQ35" s="209"/>
      <c r="AR35" s="25"/>
      <c r="AS35" s="25"/>
    </row>
    <row r="36" spans="1:45" ht="15" customHeight="1" x14ac:dyDescent="0.2">
      <c r="A36" s="2"/>
      <c r="B36" s="198">
        <v>1981</v>
      </c>
      <c r="C36" s="199" t="s">
        <v>57</v>
      </c>
      <c r="D36" s="200" t="s">
        <v>105</v>
      </c>
      <c r="E36" s="199"/>
      <c r="F36" s="199">
        <v>23</v>
      </c>
      <c r="G36" s="199">
        <v>22</v>
      </c>
      <c r="H36" s="201">
        <f t="shared" si="0"/>
        <v>0.86363636363636365</v>
      </c>
      <c r="I36" s="201">
        <f t="shared" si="1"/>
        <v>0.54545454545454541</v>
      </c>
      <c r="J36" s="201">
        <f t="shared" si="2"/>
        <v>1.4090909090909092</v>
      </c>
      <c r="K36" s="202">
        <f t="shared" si="3"/>
        <v>4.5909090909090908</v>
      </c>
      <c r="L36" s="38"/>
      <c r="M36" s="203" t="s">
        <v>244</v>
      </c>
      <c r="N36" s="199"/>
      <c r="O36" s="199">
        <v>21</v>
      </c>
      <c r="P36" s="240" t="s">
        <v>309</v>
      </c>
      <c r="Q36" s="240" t="s">
        <v>326</v>
      </c>
      <c r="R36" s="240" t="s">
        <v>332</v>
      </c>
      <c r="S36" s="240" t="s">
        <v>344</v>
      </c>
      <c r="T36" s="204"/>
      <c r="U36" s="205" t="s">
        <v>284</v>
      </c>
      <c r="V36" s="38"/>
      <c r="W36" s="232" t="s">
        <v>300</v>
      </c>
      <c r="X36" s="206"/>
      <c r="Y36" s="206" t="s">
        <v>302</v>
      </c>
      <c r="Z36" s="233"/>
      <c r="AA36" s="233"/>
      <c r="AB36" s="233"/>
      <c r="AC36" s="233"/>
      <c r="AD36" s="233"/>
      <c r="AE36" s="233"/>
      <c r="AF36" s="233"/>
      <c r="AG36" s="233" t="s">
        <v>303</v>
      </c>
      <c r="AH36" s="211"/>
      <c r="AI36" s="225" t="s">
        <v>354</v>
      </c>
      <c r="AJ36" s="200"/>
      <c r="AK36" s="200"/>
      <c r="AL36" s="207"/>
      <c r="AM36" s="244">
        <f>PRODUCT(AM35/AL35)</f>
        <v>1.0649350649350648</v>
      </c>
      <c r="AN36" s="244">
        <f>PRODUCT(AN35/AL35)</f>
        <v>0.77272727272727271</v>
      </c>
      <c r="AO36" s="200"/>
      <c r="AP36" s="200"/>
      <c r="AQ36" s="209"/>
      <c r="AR36" s="25"/>
      <c r="AS36" s="25"/>
    </row>
    <row r="37" spans="1:45" ht="15" customHeight="1" x14ac:dyDescent="0.2">
      <c r="A37" s="2"/>
      <c r="B37" s="198">
        <v>1982</v>
      </c>
      <c r="C37" s="199" t="s">
        <v>57</v>
      </c>
      <c r="D37" s="200" t="s">
        <v>105</v>
      </c>
      <c r="E37" s="199"/>
      <c r="F37" s="199">
        <v>24</v>
      </c>
      <c r="G37" s="199">
        <v>22</v>
      </c>
      <c r="H37" s="201">
        <f t="shared" si="0"/>
        <v>0.77272727272727271</v>
      </c>
      <c r="I37" s="201">
        <f t="shared" si="1"/>
        <v>0.63636363636363635</v>
      </c>
      <c r="J37" s="201">
        <f t="shared" si="2"/>
        <v>1.4090909090909092</v>
      </c>
      <c r="K37" s="202">
        <f t="shared" si="3"/>
        <v>5.4545454545454541</v>
      </c>
      <c r="L37" s="38"/>
      <c r="M37" s="203" t="s">
        <v>245</v>
      </c>
      <c r="N37" s="199"/>
      <c r="O37" s="199">
        <v>21</v>
      </c>
      <c r="P37" s="240" t="s">
        <v>310</v>
      </c>
      <c r="Q37" s="240" t="s">
        <v>327</v>
      </c>
      <c r="R37" s="240" t="s">
        <v>333</v>
      </c>
      <c r="S37" s="240" t="s">
        <v>345</v>
      </c>
      <c r="T37" s="204"/>
      <c r="U37" s="205" t="s">
        <v>287</v>
      </c>
      <c r="V37" s="38"/>
      <c r="W37" s="203"/>
      <c r="X37" s="206"/>
      <c r="Y37" s="206"/>
      <c r="Z37" s="200"/>
      <c r="AA37" s="200"/>
      <c r="AB37" s="200"/>
      <c r="AC37" s="200"/>
      <c r="AD37" s="200"/>
      <c r="AE37" s="200"/>
      <c r="AF37" s="210"/>
      <c r="AG37" s="200"/>
      <c r="AH37" s="211"/>
      <c r="AI37" s="225"/>
      <c r="AJ37" s="200"/>
      <c r="AK37" s="200"/>
      <c r="AL37" s="207"/>
      <c r="AM37" s="207"/>
      <c r="AN37" s="207"/>
      <c r="AO37" s="200"/>
      <c r="AP37" s="200"/>
      <c r="AQ37" s="209"/>
      <c r="AR37" s="25"/>
      <c r="AS37" s="25"/>
    </row>
    <row r="38" spans="1:45" ht="15" customHeight="1" x14ac:dyDescent="0.2">
      <c r="A38" s="2"/>
      <c r="B38" s="198">
        <v>1983</v>
      </c>
      <c r="C38" s="199" t="s">
        <v>71</v>
      </c>
      <c r="D38" s="200" t="s">
        <v>105</v>
      </c>
      <c r="E38" s="199"/>
      <c r="F38" s="199">
        <v>25</v>
      </c>
      <c r="G38" s="199">
        <v>22</v>
      </c>
      <c r="H38" s="201">
        <f>PRODUCT((F8+G8)/E8)</f>
        <v>1.1818181818181819</v>
      </c>
      <c r="I38" s="201">
        <f>PRODUCT(H8/E8)</f>
        <v>0.86363636363636365</v>
      </c>
      <c r="J38" s="201">
        <f>PRODUCT(F8+G8+H8)/E8</f>
        <v>2.0454545454545454</v>
      </c>
      <c r="K38" s="202">
        <f>PRODUCT(I8/E8)</f>
        <v>5.9090909090909092</v>
      </c>
      <c r="L38" s="38"/>
      <c r="M38" s="203" t="s">
        <v>246</v>
      </c>
      <c r="N38" s="199"/>
      <c r="O38" s="199"/>
      <c r="P38" s="240" t="s">
        <v>311</v>
      </c>
      <c r="Q38" s="240" t="s">
        <v>328</v>
      </c>
      <c r="R38" s="240" t="s">
        <v>334</v>
      </c>
      <c r="S38" s="240" t="s">
        <v>346</v>
      </c>
      <c r="T38" s="204"/>
      <c r="U38" s="205" t="s">
        <v>320</v>
      </c>
      <c r="V38" s="38"/>
      <c r="W38" s="232" t="s">
        <v>301</v>
      </c>
      <c r="X38" s="206"/>
      <c r="Y38" s="206"/>
      <c r="Z38" s="200"/>
      <c r="AA38" s="200"/>
      <c r="AB38" s="200"/>
      <c r="AC38" s="206"/>
      <c r="AD38" s="200"/>
      <c r="AE38" s="200"/>
      <c r="AF38" s="200"/>
      <c r="AG38" s="206"/>
      <c r="AH38" s="209"/>
      <c r="AI38" s="225" t="s">
        <v>361</v>
      </c>
      <c r="AJ38" s="200"/>
      <c r="AK38" s="200"/>
      <c r="AL38" s="207">
        <v>107</v>
      </c>
      <c r="AM38" s="207">
        <v>120</v>
      </c>
      <c r="AN38" s="207">
        <v>65</v>
      </c>
      <c r="AO38" s="200"/>
      <c r="AP38" s="200"/>
      <c r="AQ38" s="209"/>
      <c r="AR38" s="25"/>
      <c r="AS38" s="25"/>
    </row>
    <row r="39" spans="1:45" ht="15" customHeight="1" x14ac:dyDescent="0.2">
      <c r="A39" s="2"/>
      <c r="B39" s="198">
        <v>1984</v>
      </c>
      <c r="C39" s="199" t="s">
        <v>182</v>
      </c>
      <c r="D39" s="200" t="s">
        <v>105</v>
      </c>
      <c r="E39" s="199"/>
      <c r="F39" s="199">
        <v>26</v>
      </c>
      <c r="G39" s="199">
        <v>22</v>
      </c>
      <c r="H39" s="236">
        <f t="shared" ref="H39:H47" si="4">PRODUCT((F9+G9)/E9)</f>
        <v>1.4545454545454546</v>
      </c>
      <c r="I39" s="201">
        <f t="shared" ref="I39:I47" si="5">PRODUCT(H9/E9)</f>
        <v>0.63636363636363635</v>
      </c>
      <c r="J39" s="201">
        <f t="shared" ref="J39:J47" si="6">PRODUCT(F9+G9+H9)/E9</f>
        <v>2.0909090909090908</v>
      </c>
      <c r="K39" s="202">
        <f t="shared" ref="K39:K47" si="7">PRODUCT(I9/E9)</f>
        <v>6.3181818181818183</v>
      </c>
      <c r="L39" s="38"/>
      <c r="M39" s="203" t="s">
        <v>247</v>
      </c>
      <c r="N39" s="199"/>
      <c r="O39" s="199"/>
      <c r="P39" s="240" t="s">
        <v>312</v>
      </c>
      <c r="Q39" s="240" t="s">
        <v>329</v>
      </c>
      <c r="R39" s="240" t="s">
        <v>335</v>
      </c>
      <c r="S39" s="240" t="s">
        <v>347</v>
      </c>
      <c r="T39" s="204"/>
      <c r="U39" s="205" t="s">
        <v>321</v>
      </c>
      <c r="V39" s="38"/>
      <c r="W39" s="232" t="s">
        <v>300</v>
      </c>
      <c r="X39" s="206"/>
      <c r="Y39" s="233" t="s">
        <v>304</v>
      </c>
      <c r="Z39" s="233"/>
      <c r="AA39" s="233"/>
      <c r="AB39" s="233"/>
      <c r="AC39" s="233"/>
      <c r="AD39" s="233"/>
      <c r="AE39" s="233"/>
      <c r="AF39" s="233"/>
      <c r="AG39" s="233" t="s">
        <v>305</v>
      </c>
      <c r="AH39" s="202">
        <v>1.0526315789473684</v>
      </c>
      <c r="AI39" s="225" t="s">
        <v>354</v>
      </c>
      <c r="AJ39" s="200"/>
      <c r="AK39" s="200"/>
      <c r="AL39" s="207"/>
      <c r="AM39" s="244">
        <f>PRODUCT(AM38/AL38)</f>
        <v>1.1214953271028036</v>
      </c>
      <c r="AN39" s="244">
        <f>PRODUCT(AN38/AL38)</f>
        <v>0.60747663551401865</v>
      </c>
      <c r="AO39" s="200"/>
      <c r="AP39" s="200"/>
      <c r="AQ39" s="209"/>
      <c r="AR39" s="25"/>
      <c r="AS39" s="25"/>
    </row>
    <row r="40" spans="1:45" ht="15" customHeight="1" x14ac:dyDescent="0.2">
      <c r="A40" s="2"/>
      <c r="B40" s="198">
        <v>1985</v>
      </c>
      <c r="C40" s="199" t="s">
        <v>64</v>
      </c>
      <c r="D40" s="200" t="s">
        <v>105</v>
      </c>
      <c r="E40" s="199"/>
      <c r="F40" s="199">
        <v>27</v>
      </c>
      <c r="G40" s="199"/>
      <c r="H40" s="201"/>
      <c r="I40" s="201"/>
      <c r="J40" s="201"/>
      <c r="K40" s="202"/>
      <c r="L40" s="38"/>
      <c r="M40" s="203" t="s">
        <v>248</v>
      </c>
      <c r="N40" s="199"/>
      <c r="O40" s="199"/>
      <c r="P40" s="240" t="s">
        <v>313</v>
      </c>
      <c r="Q40" s="240" t="s">
        <v>330</v>
      </c>
      <c r="R40" s="240" t="s">
        <v>336</v>
      </c>
      <c r="S40" s="240" t="s">
        <v>348</v>
      </c>
      <c r="T40" s="204"/>
      <c r="U40" s="205" t="s">
        <v>322</v>
      </c>
      <c r="V40" s="38"/>
      <c r="W40" s="203"/>
      <c r="X40" s="206"/>
      <c r="Y40" s="206"/>
      <c r="Z40" s="200"/>
      <c r="AA40" s="200"/>
      <c r="AB40" s="200"/>
      <c r="AC40" s="200"/>
      <c r="AD40" s="200"/>
      <c r="AE40" s="200"/>
      <c r="AF40" s="200"/>
      <c r="AG40" s="207"/>
      <c r="AH40" s="208"/>
      <c r="AI40" s="225"/>
      <c r="AJ40" s="200"/>
      <c r="AK40" s="200"/>
      <c r="AL40" s="207"/>
      <c r="AM40" s="207"/>
      <c r="AN40" s="207"/>
      <c r="AO40" s="200"/>
      <c r="AP40" s="200"/>
      <c r="AQ40" s="209"/>
      <c r="AR40" s="25"/>
      <c r="AS40" s="25"/>
    </row>
    <row r="41" spans="1:45" ht="15" customHeight="1" x14ac:dyDescent="0.2">
      <c r="A41" s="2"/>
      <c r="B41" s="198">
        <v>1986</v>
      </c>
      <c r="C41" s="199" t="s">
        <v>178</v>
      </c>
      <c r="D41" s="200" t="s">
        <v>105</v>
      </c>
      <c r="E41" s="199"/>
      <c r="F41" s="199">
        <v>28</v>
      </c>
      <c r="G41" s="199">
        <v>22</v>
      </c>
      <c r="H41" s="201">
        <f t="shared" si="4"/>
        <v>1.2272727272727273</v>
      </c>
      <c r="I41" s="236">
        <f t="shared" si="5"/>
        <v>1.1818181818181819</v>
      </c>
      <c r="J41" s="236">
        <f t="shared" si="6"/>
        <v>2.4090909090909092</v>
      </c>
      <c r="K41" s="202">
        <f t="shared" si="7"/>
        <v>6.6818181818181817</v>
      </c>
      <c r="L41" s="38"/>
      <c r="M41" s="203" t="s">
        <v>249</v>
      </c>
      <c r="N41" s="199"/>
      <c r="O41" s="199"/>
      <c r="P41" s="240" t="s">
        <v>314</v>
      </c>
      <c r="Q41" s="240" t="s">
        <v>296</v>
      </c>
      <c r="R41" s="240" t="s">
        <v>337</v>
      </c>
      <c r="S41" s="240" t="s">
        <v>349</v>
      </c>
      <c r="T41" s="204"/>
      <c r="U41" s="205" t="s">
        <v>323</v>
      </c>
      <c r="V41" s="38"/>
      <c r="W41" s="203" t="s">
        <v>251</v>
      </c>
      <c r="X41" s="206"/>
      <c r="Y41" s="200"/>
      <c r="Z41" s="200"/>
      <c r="AA41" s="200"/>
      <c r="AB41" s="200"/>
      <c r="AC41" s="200"/>
      <c r="AD41" s="200"/>
      <c r="AE41" s="200"/>
      <c r="AF41" s="234"/>
      <c r="AG41" s="200"/>
      <c r="AH41" s="211"/>
      <c r="AI41" s="225" t="s">
        <v>7</v>
      </c>
      <c r="AJ41" s="200"/>
      <c r="AK41" s="200"/>
      <c r="AL41" s="207">
        <f>PRODUCT(AL35+AL38)</f>
        <v>261</v>
      </c>
      <c r="AM41" s="207">
        <f>PRODUCT(AM35+AM38)</f>
        <v>284</v>
      </c>
      <c r="AN41" s="207">
        <f>PRODUCT(AN35+AN38)</f>
        <v>184</v>
      </c>
      <c r="AO41" s="200"/>
      <c r="AP41" s="200"/>
      <c r="AQ41" s="209"/>
      <c r="AR41" s="25"/>
      <c r="AS41" s="25"/>
    </row>
    <row r="42" spans="1:45" ht="15" customHeight="1" x14ac:dyDescent="0.2">
      <c r="A42" s="2"/>
      <c r="B42" s="198">
        <v>1987</v>
      </c>
      <c r="C42" s="199" t="s">
        <v>58</v>
      </c>
      <c r="D42" s="200" t="s">
        <v>105</v>
      </c>
      <c r="E42" s="199"/>
      <c r="F42" s="199">
        <v>29</v>
      </c>
      <c r="G42" s="199">
        <v>22</v>
      </c>
      <c r="H42" s="201">
        <f t="shared" si="4"/>
        <v>0.95454545454545459</v>
      </c>
      <c r="I42" s="201">
        <f t="shared" si="5"/>
        <v>0.72727272727272729</v>
      </c>
      <c r="J42" s="201">
        <f t="shared" si="6"/>
        <v>1.6818181818181819</v>
      </c>
      <c r="K42" s="202">
        <f t="shared" si="7"/>
        <v>6.7727272727272725</v>
      </c>
      <c r="L42" s="38"/>
      <c r="M42" s="203" t="s">
        <v>250</v>
      </c>
      <c r="N42" s="199"/>
      <c r="O42" s="199"/>
      <c r="P42" s="240" t="s">
        <v>315</v>
      </c>
      <c r="Q42" s="240" t="s">
        <v>290</v>
      </c>
      <c r="R42" s="240" t="s">
        <v>338</v>
      </c>
      <c r="S42" s="240" t="s">
        <v>350</v>
      </c>
      <c r="T42" s="204"/>
      <c r="U42" s="205" t="s">
        <v>217</v>
      </c>
      <c r="V42" s="38"/>
      <c r="W42" s="235">
        <v>1000</v>
      </c>
      <c r="X42" s="206"/>
      <c r="Y42" s="233" t="s">
        <v>306</v>
      </c>
      <c r="Z42" s="233"/>
      <c r="AA42" s="233"/>
      <c r="AB42" s="233"/>
      <c r="AC42" s="233"/>
      <c r="AD42" s="233"/>
      <c r="AE42" s="233"/>
      <c r="AF42" s="233"/>
      <c r="AG42" s="233" t="s">
        <v>307</v>
      </c>
      <c r="AH42" s="202">
        <v>5.9171597633136095</v>
      </c>
      <c r="AI42" s="225" t="s">
        <v>354</v>
      </c>
      <c r="AJ42" s="200"/>
      <c r="AK42" s="200"/>
      <c r="AL42" s="207"/>
      <c r="AM42" s="244">
        <f>PRODUCT(AM41/AL41)</f>
        <v>1.0881226053639848</v>
      </c>
      <c r="AN42" s="244">
        <f>PRODUCT(AN41/AL41)</f>
        <v>0.70498084291187735</v>
      </c>
      <c r="AO42" s="200"/>
      <c r="AP42" s="200"/>
      <c r="AQ42" s="209"/>
      <c r="AR42" s="25"/>
      <c r="AS42" s="25"/>
    </row>
    <row r="43" spans="1:45" ht="15" customHeight="1" x14ac:dyDescent="0.2">
      <c r="A43" s="2"/>
      <c r="B43" s="198">
        <v>1988</v>
      </c>
      <c r="C43" s="199" t="s">
        <v>182</v>
      </c>
      <c r="D43" s="200" t="s">
        <v>136</v>
      </c>
      <c r="E43" s="199"/>
      <c r="F43" s="199">
        <v>30</v>
      </c>
      <c r="G43" s="199">
        <v>21</v>
      </c>
      <c r="H43" s="201">
        <f t="shared" si="4"/>
        <v>1.0952380952380953</v>
      </c>
      <c r="I43" s="201">
        <f t="shared" si="5"/>
        <v>0.80952380952380953</v>
      </c>
      <c r="J43" s="201">
        <f t="shared" si="6"/>
        <v>1.9047619047619047</v>
      </c>
      <c r="K43" s="237">
        <f t="shared" si="7"/>
        <v>7.2857142857142856</v>
      </c>
      <c r="L43" s="38"/>
      <c r="M43" s="203" t="s">
        <v>252</v>
      </c>
      <c r="N43" s="199"/>
      <c r="O43" s="199"/>
      <c r="P43" s="240" t="s">
        <v>316</v>
      </c>
      <c r="Q43" s="240" t="s">
        <v>318</v>
      </c>
      <c r="R43" s="240" t="s">
        <v>339</v>
      </c>
      <c r="S43" s="240" t="s">
        <v>292</v>
      </c>
      <c r="T43" s="204"/>
      <c r="U43" s="205" t="s">
        <v>324</v>
      </c>
      <c r="V43" s="38"/>
      <c r="W43" s="203"/>
      <c r="X43" s="206"/>
      <c r="Y43" s="206"/>
      <c r="Z43" s="200"/>
      <c r="AA43" s="200"/>
      <c r="AB43" s="200"/>
      <c r="AC43" s="200"/>
      <c r="AD43" s="200"/>
      <c r="AE43" s="200"/>
      <c r="AF43" s="200"/>
      <c r="AG43" s="207"/>
      <c r="AH43" s="208"/>
      <c r="AI43" s="225"/>
      <c r="AJ43" s="200"/>
      <c r="AK43" s="200"/>
      <c r="AL43" s="200"/>
      <c r="AM43" s="206"/>
      <c r="AN43" s="200"/>
      <c r="AO43" s="200"/>
      <c r="AP43" s="200"/>
      <c r="AQ43" s="209"/>
      <c r="AR43" s="25"/>
      <c r="AS43" s="25"/>
    </row>
    <row r="44" spans="1:45" ht="15" customHeight="1" x14ac:dyDescent="0.2">
      <c r="A44" s="2"/>
      <c r="B44" s="198">
        <v>1989</v>
      </c>
      <c r="C44" s="199" t="s">
        <v>184</v>
      </c>
      <c r="D44" s="200" t="s">
        <v>136</v>
      </c>
      <c r="E44" s="199"/>
      <c r="F44" s="199">
        <v>31</v>
      </c>
      <c r="G44" s="199">
        <v>22</v>
      </c>
      <c r="H44" s="201">
        <f t="shared" si="4"/>
        <v>0.90909090909090906</v>
      </c>
      <c r="I44" s="201">
        <f t="shared" si="5"/>
        <v>0.40909090909090912</v>
      </c>
      <c r="J44" s="201">
        <f t="shared" si="6"/>
        <v>1.3181818181818181</v>
      </c>
      <c r="K44" s="202">
        <f t="shared" si="7"/>
        <v>5.2727272727272725</v>
      </c>
      <c r="L44" s="38"/>
      <c r="M44" s="203" t="s">
        <v>253</v>
      </c>
      <c r="N44" s="199"/>
      <c r="O44" s="199"/>
      <c r="P44" s="240" t="s">
        <v>317</v>
      </c>
      <c r="Q44" s="240" t="s">
        <v>322</v>
      </c>
      <c r="R44" s="240" t="s">
        <v>340</v>
      </c>
      <c r="S44" s="240" t="s">
        <v>294</v>
      </c>
      <c r="T44" s="204"/>
      <c r="U44" s="205" t="s">
        <v>220</v>
      </c>
      <c r="V44" s="38"/>
      <c r="W44" s="203"/>
      <c r="X44" s="206"/>
      <c r="Y44" s="206"/>
      <c r="Z44" s="200"/>
      <c r="AA44" s="200"/>
      <c r="AB44" s="200"/>
      <c r="AC44" s="200"/>
      <c r="AD44" s="200"/>
      <c r="AE44" s="200"/>
      <c r="AF44" s="200"/>
      <c r="AG44" s="207"/>
      <c r="AH44" s="208"/>
      <c r="AI44" s="242" t="s">
        <v>355</v>
      </c>
      <c r="AJ44" s="63"/>
      <c r="AK44" s="63"/>
      <c r="AL44" s="243" t="s">
        <v>356</v>
      </c>
      <c r="AM44" s="243" t="s">
        <v>357</v>
      </c>
      <c r="AN44" s="243" t="s">
        <v>358</v>
      </c>
      <c r="AO44" s="243"/>
      <c r="AP44" s="62"/>
      <c r="AQ44" s="94"/>
      <c r="AR44" s="25"/>
      <c r="AS44" s="25"/>
    </row>
    <row r="45" spans="1:45" ht="15" customHeight="1" x14ac:dyDescent="0.2">
      <c r="A45" s="2"/>
      <c r="B45" s="198">
        <v>1990</v>
      </c>
      <c r="C45" s="199" t="s">
        <v>71</v>
      </c>
      <c r="D45" s="200" t="s">
        <v>136</v>
      </c>
      <c r="E45" s="199"/>
      <c r="F45" s="199">
        <v>32</v>
      </c>
      <c r="G45" s="199">
        <v>26</v>
      </c>
      <c r="H45" s="201">
        <f t="shared" si="4"/>
        <v>1.2692307692307692</v>
      </c>
      <c r="I45" s="201">
        <f t="shared" si="5"/>
        <v>0.57692307692307687</v>
      </c>
      <c r="J45" s="201">
        <f t="shared" si="6"/>
        <v>1.8461538461538463</v>
      </c>
      <c r="K45" s="202">
        <f t="shared" si="7"/>
        <v>6.884615384615385</v>
      </c>
      <c r="L45" s="38"/>
      <c r="M45" s="203" t="s">
        <v>254</v>
      </c>
      <c r="N45" s="199"/>
      <c r="O45" s="199"/>
      <c r="P45" s="240" t="s">
        <v>279</v>
      </c>
      <c r="Q45" s="240" t="s">
        <v>224</v>
      </c>
      <c r="R45" s="240" t="s">
        <v>341</v>
      </c>
      <c r="S45" s="240" t="s">
        <v>351</v>
      </c>
      <c r="T45" s="204"/>
      <c r="U45" s="205" t="s">
        <v>71</v>
      </c>
      <c r="V45" s="38"/>
      <c r="W45" s="203"/>
      <c r="X45" s="206"/>
      <c r="Y45" s="206"/>
      <c r="Z45" s="200"/>
      <c r="AA45" s="200"/>
      <c r="AB45" s="200"/>
      <c r="AC45" s="200"/>
      <c r="AD45" s="200"/>
      <c r="AE45" s="200"/>
      <c r="AF45" s="200"/>
      <c r="AG45" s="207"/>
      <c r="AH45" s="208"/>
      <c r="AI45" s="225" t="s">
        <v>360</v>
      </c>
      <c r="AJ45" s="200"/>
      <c r="AK45" s="200"/>
      <c r="AL45" s="244">
        <f>PRODUCT(AM36)</f>
        <v>1.0649350649350648</v>
      </c>
      <c r="AM45" s="244">
        <f>PRODUCT(AM61)</f>
        <v>0.88888888888888884</v>
      </c>
      <c r="AN45" s="244">
        <f>PRODUCT(AL45-AM45)</f>
        <v>0.17604617604617601</v>
      </c>
      <c r="AO45" s="207"/>
      <c r="AP45" s="200"/>
      <c r="AQ45" s="209"/>
      <c r="AR45" s="25"/>
      <c r="AS45" s="25"/>
    </row>
    <row r="46" spans="1:45" ht="15" customHeight="1" x14ac:dyDescent="0.2">
      <c r="A46" s="2"/>
      <c r="B46" s="198">
        <v>1991</v>
      </c>
      <c r="C46" s="199" t="s">
        <v>185</v>
      </c>
      <c r="D46" s="200" t="s">
        <v>136</v>
      </c>
      <c r="E46" s="199"/>
      <c r="F46" s="199">
        <v>33</v>
      </c>
      <c r="G46" s="199">
        <v>23</v>
      </c>
      <c r="H46" s="201">
        <f t="shared" si="4"/>
        <v>1.4347826086956521</v>
      </c>
      <c r="I46" s="201">
        <f t="shared" si="5"/>
        <v>0.91304347826086951</v>
      </c>
      <c r="J46" s="201">
        <f t="shared" si="6"/>
        <v>2.347826086956522</v>
      </c>
      <c r="K46" s="202">
        <f t="shared" si="7"/>
        <v>6.5217391304347823</v>
      </c>
      <c r="L46" s="38"/>
      <c r="M46" s="203" t="s">
        <v>255</v>
      </c>
      <c r="N46" s="199"/>
      <c r="O46" s="199"/>
      <c r="P46" s="240" t="s">
        <v>318</v>
      </c>
      <c r="Q46" s="6" t="s">
        <v>220</v>
      </c>
      <c r="R46" s="6" t="s">
        <v>342</v>
      </c>
      <c r="S46" s="6" t="s">
        <v>352</v>
      </c>
      <c r="T46" s="241"/>
      <c r="U46" s="239" t="s">
        <v>55</v>
      </c>
      <c r="V46" s="38"/>
      <c r="W46" s="203"/>
      <c r="X46" s="206"/>
      <c r="Y46" s="206"/>
      <c r="Z46" s="200"/>
      <c r="AA46" s="200"/>
      <c r="AB46" s="200"/>
      <c r="AC46" s="200"/>
      <c r="AD46" s="200"/>
      <c r="AE46" s="200"/>
      <c r="AF46" s="200"/>
      <c r="AG46" s="207"/>
      <c r="AH46" s="208"/>
      <c r="AI46" s="225" t="s">
        <v>361</v>
      </c>
      <c r="AJ46" s="200"/>
      <c r="AK46" s="200"/>
      <c r="AL46" s="244">
        <f>PRODUCT(AM39)</f>
        <v>1.1214953271028036</v>
      </c>
      <c r="AM46" s="244">
        <f>PRODUCT(AM64)</f>
        <v>0.66666666666666663</v>
      </c>
      <c r="AN46" s="244">
        <f t="shared" ref="AN46:AN47" si="8">PRODUCT(AL46-AM46)</f>
        <v>0.45482866043613701</v>
      </c>
      <c r="AO46" s="207"/>
      <c r="AP46" s="200"/>
      <c r="AQ46" s="209"/>
      <c r="AR46" s="25"/>
      <c r="AS46" s="25"/>
    </row>
    <row r="47" spans="1:45" ht="15" customHeight="1" x14ac:dyDescent="0.2">
      <c r="A47" s="2"/>
      <c r="B47" s="198">
        <v>1992</v>
      </c>
      <c r="C47" s="199" t="s">
        <v>184</v>
      </c>
      <c r="D47" s="200" t="s">
        <v>136</v>
      </c>
      <c r="E47" s="199"/>
      <c r="F47" s="199">
        <v>34</v>
      </c>
      <c r="G47" s="199">
        <v>15</v>
      </c>
      <c r="H47" s="201">
        <f t="shared" si="4"/>
        <v>0.73333333333333328</v>
      </c>
      <c r="I47" s="201">
        <f t="shared" si="5"/>
        <v>0.2</v>
      </c>
      <c r="J47" s="201">
        <f t="shared" si="6"/>
        <v>0.93333333333333335</v>
      </c>
      <c r="K47" s="202">
        <f t="shared" si="7"/>
        <v>4</v>
      </c>
      <c r="L47" s="38"/>
      <c r="M47" s="203" t="s">
        <v>256</v>
      </c>
      <c r="N47" s="199"/>
      <c r="O47" s="199"/>
      <c r="P47" s="6" t="s">
        <v>319</v>
      </c>
      <c r="Q47" s="240" t="s">
        <v>220</v>
      </c>
      <c r="R47" s="240" t="s">
        <v>342</v>
      </c>
      <c r="S47" s="240" t="s">
        <v>321</v>
      </c>
      <c r="T47" s="204"/>
      <c r="U47" s="205" t="s">
        <v>56</v>
      </c>
      <c r="V47" s="38"/>
      <c r="W47" s="203"/>
      <c r="X47" s="206"/>
      <c r="Y47" s="206"/>
      <c r="Z47" s="200"/>
      <c r="AA47" s="200"/>
      <c r="AB47" s="200"/>
      <c r="AC47" s="200"/>
      <c r="AD47" s="200"/>
      <c r="AE47" s="200"/>
      <c r="AF47" s="200"/>
      <c r="AG47" s="207"/>
      <c r="AH47" s="208"/>
      <c r="AI47" s="225" t="s">
        <v>7</v>
      </c>
      <c r="AJ47" s="200"/>
      <c r="AK47" s="200"/>
      <c r="AL47" s="244">
        <f>PRODUCT(AM42)</f>
        <v>1.0881226053639848</v>
      </c>
      <c r="AM47" s="244">
        <f>PRODUCT(AM67)</f>
        <v>0.83333333333333337</v>
      </c>
      <c r="AN47" s="244">
        <f t="shared" si="8"/>
        <v>0.25478927203065138</v>
      </c>
      <c r="AO47" s="207"/>
      <c r="AP47" s="200"/>
      <c r="AQ47" s="209"/>
      <c r="AR47" s="25"/>
      <c r="AS47" s="25"/>
    </row>
    <row r="48" spans="1:45" ht="15" customHeight="1" x14ac:dyDescent="0.2">
      <c r="A48" s="2"/>
      <c r="B48" s="198"/>
      <c r="C48" s="199"/>
      <c r="D48" s="200"/>
      <c r="E48" s="199"/>
      <c r="F48" s="199"/>
      <c r="G48" s="199"/>
      <c r="H48" s="201"/>
      <c r="I48" s="201"/>
      <c r="J48" s="201"/>
      <c r="K48" s="202"/>
      <c r="L48" s="38"/>
      <c r="M48" s="203"/>
      <c r="N48" s="199"/>
      <c r="O48" s="199"/>
      <c r="P48" s="199"/>
      <c r="Q48" s="199"/>
      <c r="R48" s="240"/>
      <c r="S48" s="240"/>
      <c r="T48" s="204"/>
      <c r="U48" s="205"/>
      <c r="V48" s="38"/>
      <c r="W48" s="203"/>
      <c r="X48" s="206"/>
      <c r="Y48" s="206"/>
      <c r="Z48" s="200"/>
      <c r="AA48" s="200"/>
      <c r="AB48" s="200"/>
      <c r="AC48" s="200"/>
      <c r="AD48" s="200"/>
      <c r="AE48" s="200"/>
      <c r="AF48" s="200"/>
      <c r="AG48" s="207"/>
      <c r="AH48" s="208"/>
      <c r="AI48" s="245"/>
      <c r="AJ48" s="200"/>
      <c r="AK48" s="200"/>
      <c r="AL48" s="200"/>
      <c r="AM48" s="207"/>
      <c r="AN48" s="207"/>
      <c r="AO48" s="207"/>
      <c r="AP48" s="200"/>
      <c r="AQ48" s="209"/>
      <c r="AR48" s="25"/>
      <c r="AS48" s="25"/>
    </row>
    <row r="49" spans="1:45" ht="15" customHeight="1" x14ac:dyDescent="0.2">
      <c r="A49" s="2"/>
      <c r="B49" s="198"/>
      <c r="C49" s="199"/>
      <c r="D49" s="200"/>
      <c r="E49" s="199"/>
      <c r="F49" s="199"/>
      <c r="G49" s="199"/>
      <c r="H49" s="201"/>
      <c r="I49" s="201"/>
      <c r="J49" s="201"/>
      <c r="K49" s="202"/>
      <c r="L49" s="38"/>
      <c r="M49" s="203"/>
      <c r="N49" s="199"/>
      <c r="O49" s="199"/>
      <c r="P49" s="199"/>
      <c r="Q49" s="199"/>
      <c r="R49" s="240"/>
      <c r="S49" s="240"/>
      <c r="T49" s="204"/>
      <c r="U49" s="205"/>
      <c r="V49" s="38"/>
      <c r="W49" s="203"/>
      <c r="X49" s="206"/>
      <c r="Y49" s="206"/>
      <c r="Z49" s="200"/>
      <c r="AA49" s="200"/>
      <c r="AB49" s="200"/>
      <c r="AC49" s="200"/>
      <c r="AD49" s="200"/>
      <c r="AE49" s="200"/>
      <c r="AF49" s="200"/>
      <c r="AG49" s="207"/>
      <c r="AH49" s="208"/>
      <c r="AI49" s="242" t="s">
        <v>359</v>
      </c>
      <c r="AJ49" s="63"/>
      <c r="AK49" s="63"/>
      <c r="AL49" s="243" t="s">
        <v>356</v>
      </c>
      <c r="AM49" s="243" t="s">
        <v>357</v>
      </c>
      <c r="AN49" s="243" t="s">
        <v>358</v>
      </c>
      <c r="AO49" s="243"/>
      <c r="AP49" s="62"/>
      <c r="AQ49" s="94"/>
      <c r="AR49" s="25"/>
      <c r="AS49" s="25"/>
    </row>
    <row r="50" spans="1:45" ht="15" customHeight="1" x14ac:dyDescent="0.2">
      <c r="A50" s="2"/>
      <c r="B50" s="195" t="s">
        <v>362</v>
      </c>
      <c r="C50" s="61"/>
      <c r="D50" s="62"/>
      <c r="E50" s="61"/>
      <c r="F50" s="61"/>
      <c r="G50" s="61"/>
      <c r="H50" s="246"/>
      <c r="I50" s="246"/>
      <c r="J50" s="246"/>
      <c r="K50" s="247"/>
      <c r="L50" s="38"/>
      <c r="M50" s="195" t="s">
        <v>364</v>
      </c>
      <c r="N50" s="61"/>
      <c r="O50" s="62"/>
      <c r="P50" s="61"/>
      <c r="Q50" s="61"/>
      <c r="R50" s="61"/>
      <c r="S50" s="246"/>
      <c r="T50" s="246"/>
      <c r="U50" s="247"/>
      <c r="V50" s="38"/>
      <c r="W50" s="203"/>
      <c r="X50" s="206"/>
      <c r="Y50" s="206"/>
      <c r="Z50" s="200"/>
      <c r="AA50" s="200"/>
      <c r="AB50" s="200"/>
      <c r="AC50" s="200"/>
      <c r="AD50" s="200"/>
      <c r="AE50" s="200"/>
      <c r="AF50" s="200"/>
      <c r="AG50" s="207"/>
      <c r="AH50" s="208"/>
      <c r="AI50" s="225" t="s">
        <v>360</v>
      </c>
      <c r="AJ50" s="200"/>
      <c r="AK50" s="200"/>
      <c r="AL50" s="244">
        <f>PRODUCT(AN36)</f>
        <v>0.77272727272727271</v>
      </c>
      <c r="AM50" s="244">
        <f>PRODUCT(AN61)</f>
        <v>0.77777777777777779</v>
      </c>
      <c r="AN50" s="244">
        <f>PRODUCT(AL50-AM50)</f>
        <v>-5.050505050505083E-3</v>
      </c>
      <c r="AO50" s="207"/>
      <c r="AP50" s="200"/>
      <c r="AQ50" s="209"/>
      <c r="AR50" s="25"/>
      <c r="AS50" s="25"/>
    </row>
    <row r="51" spans="1:45" ht="15" customHeight="1" x14ac:dyDescent="0.2">
      <c r="A51" s="2"/>
      <c r="B51" s="203">
        <v>3820</v>
      </c>
      <c r="C51" s="200" t="s">
        <v>370</v>
      </c>
      <c r="D51" s="200"/>
      <c r="E51" s="199"/>
      <c r="F51" s="199"/>
      <c r="G51" s="199"/>
      <c r="H51" s="201"/>
      <c r="I51" s="201"/>
      <c r="J51" s="201"/>
      <c r="K51" s="202"/>
      <c r="L51" s="38"/>
      <c r="M51" s="203">
        <v>6469</v>
      </c>
      <c r="N51" s="206" t="s">
        <v>365</v>
      </c>
      <c r="O51" s="200"/>
      <c r="P51" s="199"/>
      <c r="Q51" s="199"/>
      <c r="R51" s="240"/>
      <c r="S51" s="240"/>
      <c r="T51" s="204"/>
      <c r="U51" s="205"/>
      <c r="V51" s="38"/>
      <c r="W51" s="203"/>
      <c r="X51" s="206"/>
      <c r="Y51" s="206"/>
      <c r="Z51" s="200"/>
      <c r="AA51" s="200"/>
      <c r="AB51" s="200"/>
      <c r="AC51" s="200"/>
      <c r="AD51" s="200"/>
      <c r="AE51" s="200"/>
      <c r="AF51" s="200"/>
      <c r="AG51" s="207"/>
      <c r="AH51" s="208"/>
      <c r="AI51" s="225" t="s">
        <v>361</v>
      </c>
      <c r="AJ51" s="200"/>
      <c r="AK51" s="200"/>
      <c r="AL51" s="244">
        <f>PRODUCT(AN39)</f>
        <v>0.60747663551401865</v>
      </c>
      <c r="AM51" s="244">
        <f>PRODUCT(AN64)</f>
        <v>1.6666666666666667</v>
      </c>
      <c r="AN51" s="244">
        <f t="shared" ref="AN51:AN52" si="9">PRODUCT(AL51-AM51)</f>
        <v>-1.0591900311526481</v>
      </c>
      <c r="AO51" s="207"/>
      <c r="AP51" s="200"/>
      <c r="AQ51" s="209"/>
      <c r="AR51" s="25"/>
      <c r="AS51" s="25"/>
    </row>
    <row r="52" spans="1:45" ht="15" customHeight="1" x14ac:dyDescent="0.2">
      <c r="A52" s="2"/>
      <c r="B52" s="198"/>
      <c r="C52" s="199"/>
      <c r="D52" s="200"/>
      <c r="E52" s="199"/>
      <c r="F52" s="199"/>
      <c r="G52" s="199"/>
      <c r="H52" s="201"/>
      <c r="I52" s="201"/>
      <c r="J52" s="201"/>
      <c r="K52" s="202"/>
      <c r="L52" s="38"/>
      <c r="M52" s="203"/>
      <c r="N52" s="199"/>
      <c r="O52" s="199"/>
      <c r="P52" s="199"/>
      <c r="Q52" s="199"/>
      <c r="R52" s="240"/>
      <c r="S52" s="240"/>
      <c r="T52" s="204"/>
      <c r="U52" s="205"/>
      <c r="V52" s="38"/>
      <c r="W52" s="203"/>
      <c r="X52" s="206"/>
      <c r="Y52" s="206"/>
      <c r="Z52" s="200"/>
      <c r="AA52" s="200"/>
      <c r="AB52" s="200"/>
      <c r="AC52" s="200"/>
      <c r="AD52" s="200"/>
      <c r="AE52" s="200"/>
      <c r="AF52" s="200"/>
      <c r="AG52" s="207"/>
      <c r="AH52" s="208"/>
      <c r="AI52" s="225" t="s">
        <v>7</v>
      </c>
      <c r="AJ52" s="200"/>
      <c r="AK52" s="200"/>
      <c r="AL52" s="244">
        <f>PRODUCT(AN42)</f>
        <v>0.70498084291187735</v>
      </c>
      <c r="AM52" s="244">
        <f>PRODUCT(AN67)</f>
        <v>1</v>
      </c>
      <c r="AN52" s="244">
        <f t="shared" si="9"/>
        <v>-0.29501915708812265</v>
      </c>
      <c r="AO52" s="207"/>
      <c r="AP52" s="200"/>
      <c r="AQ52" s="209"/>
      <c r="AR52" s="25"/>
      <c r="AS52" s="25"/>
    </row>
    <row r="53" spans="1:45" ht="15" customHeight="1" x14ac:dyDescent="0.2">
      <c r="A53" s="2"/>
      <c r="B53" s="195" t="s">
        <v>363</v>
      </c>
      <c r="C53" s="61"/>
      <c r="D53" s="62"/>
      <c r="E53" s="61"/>
      <c r="F53" s="61"/>
      <c r="G53" s="61"/>
      <c r="H53" s="246"/>
      <c r="I53" s="246"/>
      <c r="J53" s="246"/>
      <c r="K53" s="247"/>
      <c r="L53" s="38"/>
      <c r="M53" s="203"/>
      <c r="N53" s="199"/>
      <c r="O53" s="199"/>
      <c r="P53" s="240"/>
      <c r="Q53" s="240"/>
      <c r="R53" s="240"/>
      <c r="S53" s="240"/>
      <c r="T53" s="204"/>
      <c r="U53" s="205"/>
      <c r="V53" s="38"/>
      <c r="W53" s="203"/>
      <c r="X53" s="206"/>
      <c r="Y53" s="206"/>
      <c r="Z53" s="200"/>
      <c r="AA53" s="200"/>
      <c r="AB53" s="200"/>
      <c r="AC53" s="200"/>
      <c r="AD53" s="200"/>
      <c r="AE53" s="200"/>
      <c r="AF53" s="200"/>
      <c r="AG53" s="207"/>
      <c r="AH53" s="208"/>
      <c r="AI53" s="213"/>
      <c r="AJ53" s="213"/>
      <c r="AK53" s="213"/>
      <c r="AL53" s="213"/>
      <c r="AM53" s="213"/>
      <c r="AN53" s="213"/>
      <c r="AO53" s="213"/>
      <c r="AP53" s="213"/>
      <c r="AQ53" s="216"/>
      <c r="AR53" s="25"/>
      <c r="AS53" s="25"/>
    </row>
    <row r="54" spans="1:45" ht="15" customHeight="1" x14ac:dyDescent="0.2">
      <c r="A54" s="2"/>
      <c r="B54" s="203">
        <v>6469</v>
      </c>
      <c r="C54" s="206" t="s">
        <v>366</v>
      </c>
      <c r="D54" s="200"/>
      <c r="E54" s="199"/>
      <c r="F54" s="199"/>
      <c r="G54" s="199"/>
      <c r="H54" s="201"/>
      <c r="I54" s="201"/>
      <c r="J54" s="201"/>
      <c r="K54" s="202"/>
      <c r="L54" s="38"/>
      <c r="M54" s="203"/>
      <c r="N54" s="199"/>
      <c r="O54" s="199"/>
      <c r="P54" s="240"/>
      <c r="Q54" s="240"/>
      <c r="R54" s="240"/>
      <c r="S54" s="240"/>
      <c r="T54" s="204"/>
      <c r="U54" s="205"/>
      <c r="V54" s="38"/>
      <c r="W54" s="203"/>
      <c r="X54" s="206"/>
      <c r="Y54" s="206"/>
      <c r="Z54" s="200"/>
      <c r="AA54" s="200"/>
      <c r="AB54" s="200"/>
      <c r="AC54" s="200"/>
      <c r="AD54" s="200"/>
      <c r="AE54" s="200"/>
      <c r="AF54" s="200"/>
      <c r="AG54" s="207"/>
      <c r="AH54" s="208"/>
      <c r="AI54" s="200"/>
      <c r="AJ54" s="200"/>
      <c r="AK54" s="200"/>
      <c r="AL54" s="200"/>
      <c r="AM54" s="200"/>
      <c r="AN54" s="200"/>
      <c r="AO54" s="200"/>
      <c r="AP54" s="200"/>
      <c r="AQ54" s="200"/>
      <c r="AR54" s="25"/>
      <c r="AS54" s="25"/>
    </row>
    <row r="55" spans="1:45" ht="15" customHeight="1" x14ac:dyDescent="0.2">
      <c r="A55" s="2"/>
      <c r="B55" s="203"/>
      <c r="C55" s="206"/>
      <c r="D55" s="200"/>
      <c r="E55" s="199"/>
      <c r="F55" s="199"/>
      <c r="G55" s="199"/>
      <c r="H55" s="201"/>
      <c r="I55" s="201"/>
      <c r="J55" s="201"/>
      <c r="K55" s="202"/>
      <c r="L55" s="38"/>
      <c r="M55" s="203"/>
      <c r="N55" s="199"/>
      <c r="O55" s="199"/>
      <c r="P55" s="240"/>
      <c r="Q55" s="240"/>
      <c r="R55" s="240"/>
      <c r="S55" s="240"/>
      <c r="T55" s="204"/>
      <c r="U55" s="205"/>
      <c r="V55" s="38"/>
      <c r="W55" s="203"/>
      <c r="X55" s="206"/>
      <c r="Y55" s="206"/>
      <c r="Z55" s="200"/>
      <c r="AA55" s="200"/>
      <c r="AB55" s="200"/>
      <c r="AC55" s="200"/>
      <c r="AD55" s="200"/>
      <c r="AE55" s="200"/>
      <c r="AF55" s="200"/>
      <c r="AG55" s="207"/>
      <c r="AH55" s="208"/>
      <c r="AI55" s="200"/>
      <c r="AJ55" s="200"/>
      <c r="AK55" s="200"/>
      <c r="AL55" s="200"/>
      <c r="AM55" s="200"/>
      <c r="AN55" s="200"/>
      <c r="AO55" s="200"/>
      <c r="AP55" s="200"/>
      <c r="AQ55" s="200"/>
      <c r="AR55" s="25"/>
      <c r="AS55" s="25"/>
    </row>
    <row r="56" spans="1:45" ht="15" customHeight="1" x14ac:dyDescent="0.2">
      <c r="A56" s="2"/>
      <c r="B56" s="171" t="s">
        <v>367</v>
      </c>
      <c r="C56" s="63" t="s">
        <v>368</v>
      </c>
      <c r="D56" s="63"/>
      <c r="E56" s="61" t="s">
        <v>3</v>
      </c>
      <c r="F56" s="61"/>
      <c r="G56" s="61" t="s">
        <v>369</v>
      </c>
      <c r="H56" s="246"/>
      <c r="I56" s="246"/>
      <c r="J56" s="246"/>
      <c r="K56" s="247"/>
      <c r="L56" s="38"/>
      <c r="M56" s="203"/>
      <c r="N56" s="199"/>
      <c r="O56" s="199"/>
      <c r="P56" s="240"/>
      <c r="Q56" s="240"/>
      <c r="R56" s="240"/>
      <c r="S56" s="240"/>
      <c r="T56" s="204"/>
      <c r="U56" s="205"/>
      <c r="V56" s="38"/>
      <c r="W56" s="203"/>
      <c r="X56" s="206"/>
      <c r="Y56" s="206"/>
      <c r="Z56" s="200"/>
      <c r="AA56" s="200"/>
      <c r="AB56" s="200"/>
      <c r="AC56" s="200"/>
      <c r="AD56" s="200"/>
      <c r="AE56" s="200"/>
      <c r="AF56" s="200"/>
      <c r="AG56" s="207"/>
      <c r="AH56" s="208"/>
      <c r="AI56" s="200"/>
      <c r="AJ56" s="200"/>
      <c r="AK56" s="200"/>
      <c r="AL56" s="200"/>
      <c r="AM56" s="200"/>
      <c r="AN56" s="200"/>
      <c r="AO56" s="200"/>
      <c r="AP56" s="200"/>
      <c r="AQ56" s="200"/>
      <c r="AR56" s="25"/>
      <c r="AS56" s="25"/>
    </row>
    <row r="57" spans="1:45" ht="15" customHeight="1" x14ac:dyDescent="0.2">
      <c r="A57" s="2"/>
      <c r="B57" s="248"/>
      <c r="C57" s="249"/>
      <c r="D57" s="199"/>
      <c r="E57" s="199"/>
      <c r="F57" s="199"/>
      <c r="G57" s="199"/>
      <c r="H57" s="199"/>
      <c r="I57" s="201"/>
      <c r="J57" s="201"/>
      <c r="K57" s="202"/>
      <c r="L57" s="38"/>
      <c r="M57" s="203"/>
      <c r="N57" s="199"/>
      <c r="O57" s="199"/>
      <c r="P57" s="240"/>
      <c r="Q57" s="240"/>
      <c r="R57" s="240"/>
      <c r="S57" s="240"/>
      <c r="T57" s="204"/>
      <c r="U57" s="205"/>
      <c r="V57" s="38"/>
      <c r="W57" s="203"/>
      <c r="X57" s="206"/>
      <c r="Y57" s="206"/>
      <c r="Z57" s="200"/>
      <c r="AA57" s="200"/>
      <c r="AB57" s="200"/>
      <c r="AC57" s="200"/>
      <c r="AD57" s="200"/>
      <c r="AE57" s="200"/>
      <c r="AF57" s="200"/>
      <c r="AG57" s="207"/>
      <c r="AH57" s="208"/>
      <c r="AI57" s="200"/>
      <c r="AJ57" s="200"/>
      <c r="AK57" s="200"/>
      <c r="AL57" s="200"/>
      <c r="AM57" s="200"/>
      <c r="AN57" s="200"/>
      <c r="AO57" s="200"/>
      <c r="AP57" s="200"/>
      <c r="AQ57" s="200"/>
      <c r="AR57" s="25"/>
      <c r="AS57" s="25"/>
    </row>
    <row r="58" spans="1:45" s="10" customFormat="1" ht="15" customHeight="1" x14ac:dyDescent="0.25">
      <c r="A58" s="24"/>
      <c r="B58" s="212"/>
      <c r="C58" s="213"/>
      <c r="D58" s="213"/>
      <c r="E58" s="213"/>
      <c r="F58" s="213"/>
      <c r="G58" s="213"/>
      <c r="H58" s="214"/>
      <c r="I58" s="214"/>
      <c r="J58" s="214"/>
      <c r="K58" s="215"/>
      <c r="L58" s="38"/>
      <c r="M58" s="212"/>
      <c r="N58" s="213"/>
      <c r="O58" s="213"/>
      <c r="P58" s="213"/>
      <c r="Q58" s="213"/>
      <c r="R58" s="213"/>
      <c r="S58" s="213"/>
      <c r="T58" s="213"/>
      <c r="U58" s="215"/>
      <c r="V58" s="38"/>
      <c r="W58" s="212"/>
      <c r="X58" s="213"/>
      <c r="Y58" s="213"/>
      <c r="Z58" s="213"/>
      <c r="AA58" s="213"/>
      <c r="AB58" s="213"/>
      <c r="AC58" s="213"/>
      <c r="AD58" s="213"/>
      <c r="AE58" s="213"/>
      <c r="AF58" s="214"/>
      <c r="AG58" s="214"/>
      <c r="AH58" s="215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9"/>
    </row>
    <row r="59" spans="1:45" s="10" customFormat="1" ht="15" customHeight="1" x14ac:dyDescent="0.25">
      <c r="A59" s="24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217"/>
      <c r="AG59" s="218"/>
      <c r="AH59" s="218"/>
      <c r="AI59" s="104" t="s">
        <v>353</v>
      </c>
      <c r="AJ59" s="63"/>
      <c r="AK59" s="63"/>
      <c r="AL59" s="243" t="s">
        <v>3</v>
      </c>
      <c r="AM59" s="243" t="s">
        <v>5</v>
      </c>
      <c r="AN59" s="243" t="s">
        <v>6</v>
      </c>
      <c r="AO59" s="62"/>
      <c r="AP59" s="62"/>
      <c r="AQ59" s="94"/>
      <c r="AR59" s="36"/>
      <c r="AS59" s="39"/>
    </row>
    <row r="60" spans="1:45" ht="15" customHeight="1" x14ac:dyDescent="0.2">
      <c r="A60" s="2"/>
      <c r="B60" s="195" t="s">
        <v>257</v>
      </c>
      <c r="C60" s="61"/>
      <c r="D60" s="61"/>
      <c r="E60" s="61"/>
      <c r="F60" s="61" t="s">
        <v>241</v>
      </c>
      <c r="G60" s="61" t="s">
        <v>3</v>
      </c>
      <c r="H60" s="61" t="s">
        <v>5</v>
      </c>
      <c r="I60" s="61" t="s">
        <v>6</v>
      </c>
      <c r="J60" s="61" t="s">
        <v>242</v>
      </c>
      <c r="K60" s="112" t="s">
        <v>15</v>
      </c>
      <c r="L60" s="36"/>
      <c r="M60" s="196" t="s">
        <v>243</v>
      </c>
      <c r="N60" s="62"/>
      <c r="O60" s="62"/>
      <c r="P60" s="61" t="s">
        <v>3</v>
      </c>
      <c r="Q60" s="61" t="s">
        <v>5</v>
      </c>
      <c r="R60" s="61" t="s">
        <v>6</v>
      </c>
      <c r="S60" s="61" t="s">
        <v>242</v>
      </c>
      <c r="T60" s="62"/>
      <c r="U60" s="112" t="s">
        <v>15</v>
      </c>
      <c r="V60" s="36"/>
      <c r="W60" s="196" t="s">
        <v>298</v>
      </c>
      <c r="X60" s="62"/>
      <c r="Y60" s="62"/>
      <c r="Z60" s="62"/>
      <c r="AA60" s="62"/>
      <c r="AB60" s="62"/>
      <c r="AC60" s="62"/>
      <c r="AD60" s="62"/>
      <c r="AE60" s="62"/>
      <c r="AF60" s="219"/>
      <c r="AG60" s="219"/>
      <c r="AH60" s="220"/>
      <c r="AI60" s="225" t="s">
        <v>360</v>
      </c>
      <c r="AJ60" s="200"/>
      <c r="AK60" s="200"/>
      <c r="AL60" s="207">
        <v>9</v>
      </c>
      <c r="AM60" s="207">
        <v>8</v>
      </c>
      <c r="AN60" s="207">
        <v>7</v>
      </c>
      <c r="AO60" s="200"/>
      <c r="AP60" s="200"/>
      <c r="AQ60" s="209"/>
      <c r="AR60" s="25"/>
      <c r="AS60" s="25"/>
    </row>
    <row r="61" spans="1:45" ht="15" customHeight="1" x14ac:dyDescent="0.2">
      <c r="A61" s="2"/>
      <c r="B61" s="198">
        <v>1980</v>
      </c>
      <c r="C61" s="199" t="s">
        <v>57</v>
      </c>
      <c r="D61" s="200" t="s">
        <v>105</v>
      </c>
      <c r="E61" s="199"/>
      <c r="F61" s="199">
        <v>22</v>
      </c>
      <c r="G61" s="199"/>
      <c r="H61" s="201"/>
      <c r="I61" s="201"/>
      <c r="J61" s="201"/>
      <c r="K61" s="202"/>
      <c r="L61" s="38"/>
      <c r="M61" s="203" t="s">
        <v>276</v>
      </c>
      <c r="N61" s="199"/>
      <c r="O61" s="199">
        <v>21</v>
      </c>
      <c r="P61" s="199"/>
      <c r="Q61" s="201"/>
      <c r="R61" s="201"/>
      <c r="S61" s="201"/>
      <c r="T61" s="201"/>
      <c r="U61" s="202"/>
      <c r="V61" s="38"/>
      <c r="W61" s="203"/>
      <c r="X61" s="206"/>
      <c r="Y61" s="206"/>
      <c r="Z61" s="200"/>
      <c r="AA61" s="200"/>
      <c r="AB61" s="200"/>
      <c r="AC61" s="200"/>
      <c r="AD61" s="200"/>
      <c r="AE61" s="200"/>
      <c r="AF61" s="200"/>
      <c r="AG61" s="207"/>
      <c r="AH61" s="208"/>
      <c r="AI61" s="200" t="s">
        <v>354</v>
      </c>
      <c r="AJ61" s="200"/>
      <c r="AK61" s="200"/>
      <c r="AL61" s="207"/>
      <c r="AM61" s="244">
        <f>PRODUCT(AM60/AL60)</f>
        <v>0.88888888888888884</v>
      </c>
      <c r="AN61" s="244">
        <f>PRODUCT(AN60/AL60)</f>
        <v>0.77777777777777779</v>
      </c>
      <c r="AO61" s="200"/>
      <c r="AP61" s="200"/>
      <c r="AQ61" s="209"/>
      <c r="AR61" s="25"/>
      <c r="AS61" s="25"/>
    </row>
    <row r="62" spans="1:45" ht="15" customHeight="1" x14ac:dyDescent="0.2">
      <c r="A62" s="2"/>
      <c r="B62" s="198">
        <v>1981</v>
      </c>
      <c r="C62" s="199" t="s">
        <v>57</v>
      </c>
      <c r="D62" s="200" t="s">
        <v>105</v>
      </c>
      <c r="E62" s="199"/>
      <c r="F62" s="199">
        <v>23</v>
      </c>
      <c r="G62" s="199"/>
      <c r="H62" s="201"/>
      <c r="I62" s="201"/>
      <c r="J62" s="201"/>
      <c r="K62" s="202"/>
      <c r="L62" s="38"/>
      <c r="M62" s="203" t="s">
        <v>258</v>
      </c>
      <c r="N62" s="199"/>
      <c r="O62" s="199">
        <v>21</v>
      </c>
      <c r="P62" s="199"/>
      <c r="Q62" s="201"/>
      <c r="R62" s="201"/>
      <c r="S62" s="201"/>
      <c r="T62" s="201"/>
      <c r="U62" s="202"/>
      <c r="V62" s="38"/>
      <c r="W62" s="203"/>
      <c r="X62" s="206"/>
      <c r="Y62" s="206"/>
      <c r="Z62" s="200"/>
      <c r="AA62" s="200"/>
      <c r="AB62" s="200"/>
      <c r="AC62" s="200"/>
      <c r="AD62" s="200"/>
      <c r="AE62" s="200"/>
      <c r="AF62" s="200"/>
      <c r="AG62" s="207"/>
      <c r="AH62" s="208"/>
      <c r="AI62" s="200"/>
      <c r="AJ62" s="200"/>
      <c r="AK62" s="200"/>
      <c r="AL62" s="207"/>
      <c r="AM62" s="207"/>
      <c r="AN62" s="207"/>
      <c r="AO62" s="200"/>
      <c r="AP62" s="200"/>
      <c r="AQ62" s="209"/>
      <c r="AR62" s="25"/>
      <c r="AS62" s="25"/>
    </row>
    <row r="63" spans="1:45" ht="15" customHeight="1" x14ac:dyDescent="0.2">
      <c r="A63" s="2"/>
      <c r="B63" s="198">
        <v>1982</v>
      </c>
      <c r="C63" s="199" t="s">
        <v>57</v>
      </c>
      <c r="D63" s="200" t="s">
        <v>105</v>
      </c>
      <c r="E63" s="199"/>
      <c r="F63" s="199">
        <v>24</v>
      </c>
      <c r="G63" s="199"/>
      <c r="H63" s="201"/>
      <c r="I63" s="201"/>
      <c r="J63" s="201"/>
      <c r="K63" s="202"/>
      <c r="L63" s="38"/>
      <c r="M63" s="203" t="s">
        <v>259</v>
      </c>
      <c r="N63" s="199"/>
      <c r="O63" s="199">
        <v>21</v>
      </c>
      <c r="P63" s="199"/>
      <c r="Q63" s="201"/>
      <c r="R63" s="201"/>
      <c r="S63" s="201"/>
      <c r="T63" s="201"/>
      <c r="U63" s="202"/>
      <c r="V63" s="38"/>
      <c r="W63" s="203"/>
      <c r="X63" s="206"/>
      <c r="Y63" s="206"/>
      <c r="Z63" s="200"/>
      <c r="AA63" s="200"/>
      <c r="AB63" s="200"/>
      <c r="AC63" s="200"/>
      <c r="AD63" s="200"/>
      <c r="AE63" s="200"/>
      <c r="AF63" s="200"/>
      <c r="AG63" s="207"/>
      <c r="AH63" s="208"/>
      <c r="AI63" s="225" t="s">
        <v>361</v>
      </c>
      <c r="AJ63" s="200"/>
      <c r="AK63" s="200"/>
      <c r="AL63" s="207">
        <v>3</v>
      </c>
      <c r="AM63" s="207">
        <v>2</v>
      </c>
      <c r="AN63" s="207">
        <v>5</v>
      </c>
      <c r="AO63" s="200"/>
      <c r="AP63" s="200"/>
      <c r="AQ63" s="209"/>
      <c r="AR63" s="25"/>
      <c r="AS63" s="25"/>
    </row>
    <row r="64" spans="1:45" ht="15" customHeight="1" x14ac:dyDescent="0.2">
      <c r="A64" s="2"/>
      <c r="B64" s="198">
        <v>1983</v>
      </c>
      <c r="C64" s="199" t="s">
        <v>71</v>
      </c>
      <c r="D64" s="200" t="s">
        <v>105</v>
      </c>
      <c r="E64" s="199"/>
      <c r="F64" s="199">
        <v>25</v>
      </c>
      <c r="G64" s="199"/>
      <c r="H64" s="201"/>
      <c r="I64" s="201"/>
      <c r="J64" s="201"/>
      <c r="K64" s="202"/>
      <c r="L64" s="38"/>
      <c r="M64" s="203" t="s">
        <v>260</v>
      </c>
      <c r="N64" s="199"/>
      <c r="O64" s="199">
        <v>21</v>
      </c>
      <c r="P64" s="199"/>
      <c r="Q64" s="201"/>
      <c r="R64" s="201"/>
      <c r="S64" s="201"/>
      <c r="T64" s="201"/>
      <c r="U64" s="202"/>
      <c r="V64" s="38"/>
      <c r="W64" s="203"/>
      <c r="X64" s="206"/>
      <c r="Y64" s="206"/>
      <c r="Z64" s="200"/>
      <c r="AA64" s="200"/>
      <c r="AB64" s="200"/>
      <c r="AC64" s="200"/>
      <c r="AD64" s="200"/>
      <c r="AE64" s="200"/>
      <c r="AF64" s="200"/>
      <c r="AG64" s="207"/>
      <c r="AH64" s="208"/>
      <c r="AI64" s="200" t="s">
        <v>354</v>
      </c>
      <c r="AJ64" s="200"/>
      <c r="AK64" s="200"/>
      <c r="AL64" s="207"/>
      <c r="AM64" s="244">
        <f>PRODUCT(AM63/AL63)</f>
        <v>0.66666666666666663</v>
      </c>
      <c r="AN64" s="244">
        <f>PRODUCT(AN63/AL63)</f>
        <v>1.6666666666666667</v>
      </c>
      <c r="AO64" s="200"/>
      <c r="AP64" s="200"/>
      <c r="AQ64" s="209"/>
      <c r="AR64" s="25"/>
      <c r="AS64" s="25"/>
    </row>
    <row r="65" spans="1:45" ht="15" customHeight="1" x14ac:dyDescent="0.2">
      <c r="A65" s="2"/>
      <c r="B65" s="198">
        <v>1984</v>
      </c>
      <c r="C65" s="199" t="s">
        <v>182</v>
      </c>
      <c r="D65" s="200" t="s">
        <v>105</v>
      </c>
      <c r="E65" s="199"/>
      <c r="F65" s="199">
        <v>26</v>
      </c>
      <c r="G65" s="199"/>
      <c r="H65" s="201"/>
      <c r="I65" s="201"/>
      <c r="J65" s="201"/>
      <c r="K65" s="202"/>
      <c r="L65" s="38"/>
      <c r="M65" s="203" t="s">
        <v>261</v>
      </c>
      <c r="N65" s="199"/>
      <c r="O65" s="199"/>
      <c r="P65" s="199"/>
      <c r="Q65" s="201"/>
      <c r="R65" s="201"/>
      <c r="S65" s="201"/>
      <c r="T65" s="201"/>
      <c r="U65" s="202"/>
      <c r="V65" s="38"/>
      <c r="W65" s="203"/>
      <c r="X65" s="206"/>
      <c r="Y65" s="206"/>
      <c r="Z65" s="200"/>
      <c r="AA65" s="200"/>
      <c r="AB65" s="200"/>
      <c r="AC65" s="200"/>
      <c r="AD65" s="200"/>
      <c r="AE65" s="200"/>
      <c r="AF65" s="200"/>
      <c r="AG65" s="207"/>
      <c r="AH65" s="208"/>
      <c r="AI65" s="200"/>
      <c r="AJ65" s="200"/>
      <c r="AK65" s="200"/>
      <c r="AL65" s="207"/>
      <c r="AM65" s="207"/>
      <c r="AN65" s="207"/>
      <c r="AO65" s="200"/>
      <c r="AP65" s="200"/>
      <c r="AQ65" s="209"/>
      <c r="AR65" s="25"/>
      <c r="AS65" s="25"/>
    </row>
    <row r="66" spans="1:45" ht="15" customHeight="1" x14ac:dyDescent="0.2">
      <c r="A66" s="2"/>
      <c r="B66" s="198">
        <v>1985</v>
      </c>
      <c r="C66" s="199" t="s">
        <v>64</v>
      </c>
      <c r="D66" s="200" t="s">
        <v>105</v>
      </c>
      <c r="E66" s="199"/>
      <c r="F66" s="199">
        <v>27</v>
      </c>
      <c r="G66" s="199"/>
      <c r="H66" s="201"/>
      <c r="I66" s="201"/>
      <c r="J66" s="201"/>
      <c r="K66" s="202"/>
      <c r="L66" s="38"/>
      <c r="M66" s="203" t="s">
        <v>262</v>
      </c>
      <c r="N66" s="199"/>
      <c r="O66" s="199"/>
      <c r="P66" s="199"/>
      <c r="Q66" s="201"/>
      <c r="R66" s="201"/>
      <c r="S66" s="201"/>
      <c r="T66" s="201"/>
      <c r="U66" s="202"/>
      <c r="V66" s="38"/>
      <c r="W66" s="203"/>
      <c r="X66" s="206"/>
      <c r="Y66" s="206"/>
      <c r="Z66" s="200"/>
      <c r="AA66" s="200"/>
      <c r="AB66" s="200"/>
      <c r="AC66" s="200"/>
      <c r="AD66" s="200"/>
      <c r="AE66" s="200"/>
      <c r="AF66" s="200"/>
      <c r="AG66" s="207"/>
      <c r="AH66" s="208"/>
      <c r="AI66" s="200" t="s">
        <v>7</v>
      </c>
      <c r="AJ66" s="200"/>
      <c r="AK66" s="200"/>
      <c r="AL66" s="207">
        <f>PRODUCT(AL60+AL63)</f>
        <v>12</v>
      </c>
      <c r="AM66" s="207">
        <f>PRODUCT(AM60+AM63)</f>
        <v>10</v>
      </c>
      <c r="AN66" s="207">
        <f>PRODUCT(AN60+AN63)</f>
        <v>12</v>
      </c>
      <c r="AO66" s="200"/>
      <c r="AP66" s="200"/>
      <c r="AQ66" s="209"/>
      <c r="AR66" s="25"/>
      <c r="AS66" s="25"/>
    </row>
    <row r="67" spans="1:45" ht="15" customHeight="1" x14ac:dyDescent="0.2">
      <c r="A67" s="2"/>
      <c r="B67" s="198">
        <v>1986</v>
      </c>
      <c r="C67" s="199" t="s">
        <v>178</v>
      </c>
      <c r="D67" s="200" t="s">
        <v>105</v>
      </c>
      <c r="E67" s="199"/>
      <c r="F67" s="199">
        <v>28</v>
      </c>
      <c r="G67" s="199">
        <v>7</v>
      </c>
      <c r="H67" s="201">
        <f>PRODUCT((V11+W11)/U11)</f>
        <v>0.8571428571428571</v>
      </c>
      <c r="I67" s="201">
        <f>PRODUCT(X11/U11)</f>
        <v>0.8571428571428571</v>
      </c>
      <c r="J67" s="201">
        <f>PRODUCT(V11+W11+X11)/U11</f>
        <v>1.7142857142857142</v>
      </c>
      <c r="K67" s="202">
        <f>PRODUCT(Y11/U11)</f>
        <v>5.7142857142857144</v>
      </c>
      <c r="L67" s="38"/>
      <c r="M67" s="203" t="s">
        <v>263</v>
      </c>
      <c r="N67" s="199"/>
      <c r="O67" s="199"/>
      <c r="P67" s="238" t="s">
        <v>277</v>
      </c>
      <c r="Q67" s="199" t="s">
        <v>279</v>
      </c>
      <c r="R67" s="199" t="s">
        <v>285</v>
      </c>
      <c r="S67" s="199" t="s">
        <v>279</v>
      </c>
      <c r="T67" s="201"/>
      <c r="U67" s="205" t="s">
        <v>285</v>
      </c>
      <c r="V67" s="38"/>
      <c r="W67" s="203"/>
      <c r="X67" s="206"/>
      <c r="Y67" s="206"/>
      <c r="Z67" s="200"/>
      <c r="AA67" s="200"/>
      <c r="AB67" s="200"/>
      <c r="AC67" s="200"/>
      <c r="AD67" s="200"/>
      <c r="AE67" s="200"/>
      <c r="AF67" s="200"/>
      <c r="AG67" s="207"/>
      <c r="AH67" s="208"/>
      <c r="AI67" s="200" t="s">
        <v>354</v>
      </c>
      <c r="AJ67" s="200"/>
      <c r="AK67" s="200"/>
      <c r="AL67" s="207"/>
      <c r="AM67" s="244">
        <f>PRODUCT(AM66/AL66)</f>
        <v>0.83333333333333337</v>
      </c>
      <c r="AN67" s="244">
        <f>PRODUCT(AN66/AL66)</f>
        <v>1</v>
      </c>
      <c r="AO67" s="200"/>
      <c r="AP67" s="200"/>
      <c r="AQ67" s="209"/>
      <c r="AR67" s="25"/>
      <c r="AS67" s="25"/>
    </row>
    <row r="68" spans="1:45" ht="15" customHeight="1" x14ac:dyDescent="0.2">
      <c r="A68" s="2"/>
      <c r="B68" s="198">
        <v>1987</v>
      </c>
      <c r="C68" s="199" t="s">
        <v>58</v>
      </c>
      <c r="D68" s="200" t="s">
        <v>105</v>
      </c>
      <c r="E68" s="199"/>
      <c r="F68" s="199">
        <v>29</v>
      </c>
      <c r="G68" s="199">
        <v>2</v>
      </c>
      <c r="H68" s="236">
        <f>PRODUCT((V12+W12)/U12)</f>
        <v>1</v>
      </c>
      <c r="I68" s="201">
        <f>PRODUCT(X12/U12)</f>
        <v>0.5</v>
      </c>
      <c r="J68" s="201">
        <f>PRODUCT(V12+W12+X12)/U12</f>
        <v>1.5</v>
      </c>
      <c r="K68" s="237">
        <f>PRODUCT(Y12/U12)</f>
        <v>7</v>
      </c>
      <c r="L68" s="38"/>
      <c r="M68" s="203" t="s">
        <v>264</v>
      </c>
      <c r="N68" s="199"/>
      <c r="O68" s="199"/>
      <c r="P68" s="199" t="s">
        <v>278</v>
      </c>
      <c r="Q68" s="238" t="s">
        <v>280</v>
      </c>
      <c r="R68" s="199" t="s">
        <v>285</v>
      </c>
      <c r="S68" s="238" t="s">
        <v>289</v>
      </c>
      <c r="T68" s="236"/>
      <c r="U68" s="239" t="s">
        <v>293</v>
      </c>
      <c r="V68" s="38"/>
      <c r="W68" s="203"/>
      <c r="X68" s="206"/>
      <c r="Y68" s="206"/>
      <c r="Z68" s="200"/>
      <c r="AA68" s="200"/>
      <c r="AB68" s="200"/>
      <c r="AC68" s="200"/>
      <c r="AD68" s="200"/>
      <c r="AE68" s="200"/>
      <c r="AF68" s="200"/>
      <c r="AG68" s="207"/>
      <c r="AH68" s="208"/>
      <c r="AI68" s="200"/>
      <c r="AJ68" s="200"/>
      <c r="AK68" s="200"/>
      <c r="AL68" s="200"/>
      <c r="AM68" s="206"/>
      <c r="AN68" s="200"/>
      <c r="AO68" s="200"/>
      <c r="AP68" s="200"/>
      <c r="AQ68" s="209"/>
      <c r="AR68" s="25"/>
      <c r="AS68" s="25"/>
    </row>
    <row r="69" spans="1:45" ht="15" customHeight="1" x14ac:dyDescent="0.2">
      <c r="A69" s="2"/>
      <c r="B69" s="198">
        <v>1988</v>
      </c>
      <c r="C69" s="199" t="s">
        <v>182</v>
      </c>
      <c r="D69" s="200" t="s">
        <v>136</v>
      </c>
      <c r="E69" s="199"/>
      <c r="F69" s="199">
        <v>30</v>
      </c>
      <c r="G69" s="199"/>
      <c r="H69" s="201"/>
      <c r="I69" s="201"/>
      <c r="J69" s="201"/>
      <c r="K69" s="202"/>
      <c r="L69" s="38"/>
      <c r="M69" s="203" t="s">
        <v>266</v>
      </c>
      <c r="N69" s="199"/>
      <c r="O69" s="199"/>
      <c r="P69" s="199" t="s">
        <v>267</v>
      </c>
      <c r="Q69" s="199" t="s">
        <v>281</v>
      </c>
      <c r="R69" s="199" t="s">
        <v>239</v>
      </c>
      <c r="S69" s="199" t="s">
        <v>290</v>
      </c>
      <c r="T69" s="201"/>
      <c r="U69" s="205" t="s">
        <v>294</v>
      </c>
      <c r="V69" s="38"/>
      <c r="W69" s="203"/>
      <c r="X69" s="206"/>
      <c r="Y69" s="206"/>
      <c r="Z69" s="200"/>
      <c r="AA69" s="200"/>
      <c r="AB69" s="200"/>
      <c r="AC69" s="200"/>
      <c r="AD69" s="200"/>
      <c r="AE69" s="200"/>
      <c r="AF69" s="200"/>
      <c r="AG69" s="207"/>
      <c r="AH69" s="208"/>
      <c r="AI69" s="200"/>
      <c r="AJ69" s="200"/>
      <c r="AK69" s="200"/>
      <c r="AL69" s="200"/>
      <c r="AM69" s="206"/>
      <c r="AN69" s="200"/>
      <c r="AO69" s="200"/>
      <c r="AP69" s="200"/>
      <c r="AQ69" s="209"/>
      <c r="AR69" s="25"/>
      <c r="AS69" s="25"/>
    </row>
    <row r="70" spans="1:45" ht="15" customHeight="1" x14ac:dyDescent="0.2">
      <c r="A70" s="2"/>
      <c r="B70" s="198">
        <v>1989</v>
      </c>
      <c r="C70" s="199" t="s">
        <v>184</v>
      </c>
      <c r="D70" s="200" t="s">
        <v>136</v>
      </c>
      <c r="E70" s="199"/>
      <c r="F70" s="199">
        <v>31</v>
      </c>
      <c r="G70" s="199"/>
      <c r="H70" s="201"/>
      <c r="I70" s="201"/>
      <c r="J70" s="201"/>
      <c r="K70" s="202"/>
      <c r="L70" s="38"/>
      <c r="M70" s="203" t="s">
        <v>268</v>
      </c>
      <c r="N70" s="199"/>
      <c r="O70" s="199"/>
      <c r="P70" s="199" t="s">
        <v>269</v>
      </c>
      <c r="Q70" s="199" t="s">
        <v>238</v>
      </c>
      <c r="R70" s="199" t="s">
        <v>286</v>
      </c>
      <c r="S70" s="199" t="s">
        <v>291</v>
      </c>
      <c r="T70" s="201"/>
      <c r="U70" s="205" t="s">
        <v>292</v>
      </c>
      <c r="V70" s="38"/>
      <c r="W70" s="203"/>
      <c r="X70" s="206"/>
      <c r="Y70" s="206"/>
      <c r="Z70" s="200"/>
      <c r="AA70" s="200"/>
      <c r="AB70" s="200"/>
      <c r="AC70" s="200"/>
      <c r="AD70" s="200"/>
      <c r="AE70" s="200"/>
      <c r="AF70" s="200"/>
      <c r="AG70" s="207"/>
      <c r="AH70" s="208"/>
      <c r="AI70" s="200"/>
      <c r="AJ70" s="200"/>
      <c r="AK70" s="200"/>
      <c r="AL70" s="200"/>
      <c r="AM70" s="206"/>
      <c r="AN70" s="200"/>
      <c r="AO70" s="200"/>
      <c r="AP70" s="200"/>
      <c r="AQ70" s="209"/>
      <c r="AR70" s="25"/>
      <c r="AS70" s="25"/>
    </row>
    <row r="71" spans="1:45" ht="15" customHeight="1" x14ac:dyDescent="0.2">
      <c r="A71" s="2"/>
      <c r="B71" s="198">
        <v>1990</v>
      </c>
      <c r="C71" s="199" t="s">
        <v>71</v>
      </c>
      <c r="D71" s="200" t="s">
        <v>136</v>
      </c>
      <c r="E71" s="199"/>
      <c r="F71" s="199">
        <v>32</v>
      </c>
      <c r="G71" s="199">
        <v>3</v>
      </c>
      <c r="H71" s="201">
        <f>PRODUCT((V15+W15)/U15)</f>
        <v>0.66666666666666663</v>
      </c>
      <c r="I71" s="236">
        <f>PRODUCT(X15/U15)</f>
        <v>1.6666666666666667</v>
      </c>
      <c r="J71" s="236">
        <f>PRODUCT(V15+W15+X15)/U15</f>
        <v>2.3333333333333335</v>
      </c>
      <c r="K71" s="202">
        <f>PRODUCT(Y15/U15)</f>
        <v>5.666666666666667</v>
      </c>
      <c r="L71" s="38"/>
      <c r="M71" s="203" t="s">
        <v>271</v>
      </c>
      <c r="N71" s="199"/>
      <c r="O71" s="199"/>
      <c r="P71" s="199" t="s">
        <v>270</v>
      </c>
      <c r="Q71" s="199" t="s">
        <v>282</v>
      </c>
      <c r="R71" s="238" t="s">
        <v>279</v>
      </c>
      <c r="S71" s="199" t="s">
        <v>290</v>
      </c>
      <c r="T71" s="201"/>
      <c r="U71" s="205" t="s">
        <v>295</v>
      </c>
      <c r="V71" s="38"/>
      <c r="W71" s="203"/>
      <c r="X71" s="206"/>
      <c r="Y71" s="206"/>
      <c r="Z71" s="200"/>
      <c r="AA71" s="200"/>
      <c r="AB71" s="200"/>
      <c r="AC71" s="200"/>
      <c r="AD71" s="200"/>
      <c r="AE71" s="200"/>
      <c r="AF71" s="200"/>
      <c r="AG71" s="207"/>
      <c r="AH71" s="208"/>
      <c r="AI71" s="200"/>
      <c r="AJ71" s="200"/>
      <c r="AK71" s="200"/>
      <c r="AL71" s="200"/>
      <c r="AM71" s="206"/>
      <c r="AN71" s="200"/>
      <c r="AO71" s="200"/>
      <c r="AP71" s="200"/>
      <c r="AQ71" s="209"/>
      <c r="AR71" s="25"/>
      <c r="AS71" s="25"/>
    </row>
    <row r="72" spans="1:45" ht="15" customHeight="1" x14ac:dyDescent="0.2">
      <c r="A72" s="2"/>
      <c r="B72" s="198">
        <v>1991</v>
      </c>
      <c r="C72" s="199" t="s">
        <v>185</v>
      </c>
      <c r="D72" s="200" t="s">
        <v>136</v>
      </c>
      <c r="E72" s="199"/>
      <c r="F72" s="199">
        <v>33</v>
      </c>
      <c r="G72" s="199"/>
      <c r="H72" s="201"/>
      <c r="I72" s="201"/>
      <c r="J72" s="201"/>
      <c r="K72" s="202"/>
      <c r="L72" s="38"/>
      <c r="M72" s="203" t="s">
        <v>272</v>
      </c>
      <c r="N72" s="199"/>
      <c r="O72" s="199"/>
      <c r="P72" s="199" t="s">
        <v>274</v>
      </c>
      <c r="Q72" s="199" t="s">
        <v>283</v>
      </c>
      <c r="R72" s="199" t="s">
        <v>287</v>
      </c>
      <c r="S72" s="199" t="s">
        <v>239</v>
      </c>
      <c r="T72" s="201"/>
      <c r="U72" s="205" t="s">
        <v>291</v>
      </c>
      <c r="V72" s="38"/>
      <c r="W72" s="203"/>
      <c r="X72" s="206"/>
      <c r="Y72" s="206"/>
      <c r="Z72" s="200"/>
      <c r="AA72" s="200"/>
      <c r="AB72" s="200"/>
      <c r="AC72" s="200"/>
      <c r="AD72" s="200"/>
      <c r="AE72" s="200"/>
      <c r="AF72" s="200"/>
      <c r="AG72" s="207"/>
      <c r="AH72" s="208"/>
      <c r="AI72" s="200"/>
      <c r="AJ72" s="200"/>
      <c r="AK72" s="200"/>
      <c r="AL72" s="200"/>
      <c r="AM72" s="206"/>
      <c r="AN72" s="200"/>
      <c r="AO72" s="200"/>
      <c r="AP72" s="200"/>
      <c r="AQ72" s="209"/>
      <c r="AR72" s="25"/>
      <c r="AS72" s="25"/>
    </row>
    <row r="73" spans="1:45" ht="15" customHeight="1" x14ac:dyDescent="0.2">
      <c r="A73" s="2"/>
      <c r="B73" s="198">
        <v>1992</v>
      </c>
      <c r="C73" s="199" t="s">
        <v>184</v>
      </c>
      <c r="D73" s="200" t="s">
        <v>136</v>
      </c>
      <c r="E73" s="199"/>
      <c r="F73" s="199">
        <v>34</v>
      </c>
      <c r="G73" s="199"/>
      <c r="H73" s="201"/>
      <c r="I73" s="201"/>
      <c r="J73" s="201"/>
      <c r="K73" s="202"/>
      <c r="L73" s="38"/>
      <c r="M73" s="203" t="s">
        <v>273</v>
      </c>
      <c r="N73" s="199"/>
      <c r="O73" s="199"/>
      <c r="P73" s="199" t="s">
        <v>265</v>
      </c>
      <c r="Q73" s="199" t="s">
        <v>284</v>
      </c>
      <c r="R73" s="199" t="s">
        <v>288</v>
      </c>
      <c r="S73" s="199" t="s">
        <v>292</v>
      </c>
      <c r="T73" s="201"/>
      <c r="U73" s="205" t="s">
        <v>296</v>
      </c>
      <c r="V73" s="38"/>
      <c r="W73" s="203"/>
      <c r="X73" s="206"/>
      <c r="Y73" s="206"/>
      <c r="Z73" s="200"/>
      <c r="AA73" s="200"/>
      <c r="AB73" s="200"/>
      <c r="AC73" s="200"/>
      <c r="AD73" s="200"/>
      <c r="AE73" s="200"/>
      <c r="AF73" s="200"/>
      <c r="AG73" s="207"/>
      <c r="AH73" s="208"/>
      <c r="AI73" s="200"/>
      <c r="AJ73" s="200"/>
      <c r="AK73" s="200"/>
      <c r="AL73" s="200"/>
      <c r="AM73" s="206"/>
      <c r="AN73" s="200"/>
      <c r="AO73" s="200"/>
      <c r="AP73" s="200"/>
      <c r="AQ73" s="209"/>
      <c r="AR73" s="25"/>
      <c r="AS73" s="25"/>
    </row>
    <row r="74" spans="1:45" s="10" customFormat="1" ht="15" customHeight="1" x14ac:dyDescent="0.25">
      <c r="A74" s="24"/>
      <c r="B74" s="212"/>
      <c r="C74" s="213"/>
      <c r="D74" s="213"/>
      <c r="E74" s="213"/>
      <c r="F74" s="213"/>
      <c r="G74" s="213"/>
      <c r="H74" s="214"/>
      <c r="I74" s="214"/>
      <c r="J74" s="214"/>
      <c r="K74" s="215"/>
      <c r="L74" s="38"/>
      <c r="M74" s="212"/>
      <c r="N74" s="213"/>
      <c r="O74" s="213"/>
      <c r="P74" s="213"/>
      <c r="Q74" s="213"/>
      <c r="R74" s="213"/>
      <c r="S74" s="213"/>
      <c r="T74" s="213"/>
      <c r="U74" s="215"/>
      <c r="V74" s="38"/>
      <c r="W74" s="212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6"/>
      <c r="AI74" s="213"/>
      <c r="AJ74" s="213"/>
      <c r="AK74" s="213"/>
      <c r="AL74" s="213"/>
      <c r="AM74" s="213"/>
      <c r="AN74" s="213"/>
      <c r="AO74" s="213"/>
      <c r="AP74" s="213"/>
      <c r="AQ74" s="216"/>
      <c r="AR74" s="36"/>
      <c r="AS74" s="39"/>
    </row>
    <row r="75" spans="1:45" s="10" customFormat="1" ht="15" customHeight="1" x14ac:dyDescent="0.25">
      <c r="A75" s="2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25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9"/>
    </row>
    <row r="76" spans="1:45" s="10" customFormat="1" ht="15" customHeight="1" x14ac:dyDescent="0.25">
      <c r="A76" s="2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5"/>
      <c r="AM76" s="25"/>
      <c r="AN76" s="25"/>
      <c r="AO76" s="36"/>
      <c r="AP76" s="36"/>
      <c r="AQ76" s="36"/>
      <c r="AR76" s="39"/>
      <c r="AS76" s="39"/>
    </row>
    <row r="77" spans="1:45" s="10" customFormat="1" ht="15" customHeight="1" x14ac:dyDescent="0.25">
      <c r="A77" s="2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25"/>
      <c r="AM77" s="25"/>
      <c r="AN77" s="25"/>
      <c r="AO77" s="36"/>
      <c r="AP77" s="36"/>
      <c r="AQ77" s="36"/>
      <c r="AR77" s="39"/>
      <c r="AS77" s="39"/>
    </row>
    <row r="78" spans="1:45" s="10" customFormat="1" ht="15" customHeight="1" x14ac:dyDescent="0.25">
      <c r="A78" s="2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25"/>
      <c r="AM78" s="25"/>
      <c r="AN78" s="25"/>
      <c r="AO78" s="36"/>
      <c r="AP78" s="36"/>
      <c r="AQ78" s="36"/>
      <c r="AR78" s="39"/>
      <c r="AS78" s="39"/>
    </row>
    <row r="79" spans="1:45" s="10" customFormat="1" ht="15" customHeight="1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25"/>
      <c r="AM79" s="25"/>
      <c r="AN79" s="25"/>
      <c r="AO79" s="36"/>
      <c r="AP79" s="36"/>
      <c r="AQ79" s="36"/>
      <c r="AR79" s="39"/>
      <c r="AS79" s="39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5"/>
      <c r="AM80" s="25"/>
      <c r="AN80" s="25"/>
      <c r="AO80" s="36"/>
      <c r="AP80" s="36"/>
      <c r="AQ80" s="36"/>
      <c r="AR80" s="39"/>
      <c r="AS80" s="39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5"/>
      <c r="AM81" s="25"/>
      <c r="AN81" s="25"/>
      <c r="AO81" s="36"/>
      <c r="AP81" s="36"/>
      <c r="AQ81" s="36"/>
      <c r="AR81" s="39"/>
      <c r="AS81" s="39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39"/>
      <c r="AS82" s="3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39"/>
      <c r="AS83" s="3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39"/>
      <c r="AS84" s="3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39"/>
      <c r="AS85" s="3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39"/>
      <c r="AS86" s="3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39"/>
      <c r="AS87" s="3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39"/>
      <c r="AS88" s="3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39"/>
      <c r="AS89" s="3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39"/>
      <c r="AS90" s="3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39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8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39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8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39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8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39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8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39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8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39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8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39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8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39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8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39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8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39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8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39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8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39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8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39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8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39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8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39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8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39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8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39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8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39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8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39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8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39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8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39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8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39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8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39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8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39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8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39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8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39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8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8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8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8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8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8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8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8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8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8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8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8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8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8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8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8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8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8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8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8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8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8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8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8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8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8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8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8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8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9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9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8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8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8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8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8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8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8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8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39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8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39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8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39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8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39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8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39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8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39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8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39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8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39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8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39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8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39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8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39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5"/>
      <c r="P169" s="25"/>
      <c r="Q169" s="25"/>
      <c r="R169" s="25"/>
      <c r="S169" s="25"/>
      <c r="T169" s="25"/>
      <c r="U169" s="36"/>
      <c r="V169" s="38"/>
      <c r="W169" s="36"/>
      <c r="X169" s="36"/>
      <c r="Y169" s="25"/>
      <c r="Z169" s="25"/>
      <c r="AA169" s="25"/>
      <c r="AB169" s="25"/>
      <c r="AC169" s="25"/>
      <c r="AD169" s="25"/>
      <c r="AE169" s="25"/>
      <c r="AF169" s="25"/>
      <c r="AG169" s="25"/>
      <c r="AH169" s="56"/>
      <c r="AI169" s="36"/>
      <c r="AJ169" s="36"/>
      <c r="AK169" s="25"/>
      <c r="AL169" s="25"/>
      <c r="AM169" s="25"/>
      <c r="AN169" s="25"/>
      <c r="AO169" s="25"/>
      <c r="AP169" s="25"/>
      <c r="AQ169" s="25"/>
      <c r="AR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5"/>
      <c r="P170" s="25"/>
      <c r="Q170" s="25"/>
      <c r="R170" s="25"/>
      <c r="S170" s="25"/>
      <c r="T170" s="25"/>
      <c r="U170" s="36"/>
      <c r="V170" s="38"/>
      <c r="W170" s="36"/>
      <c r="X170" s="36"/>
      <c r="Y170" s="25"/>
      <c r="Z170" s="25"/>
      <c r="AA170" s="25"/>
      <c r="AB170" s="25"/>
      <c r="AC170" s="25"/>
      <c r="AD170" s="25"/>
      <c r="AE170" s="25"/>
      <c r="AF170" s="25"/>
      <c r="AG170" s="25"/>
      <c r="AH170" s="56"/>
      <c r="AI170" s="36"/>
      <c r="AJ170" s="36"/>
      <c r="AK170" s="25"/>
      <c r="AL170" s="25"/>
      <c r="AM170" s="25"/>
      <c r="AN170" s="25"/>
      <c r="AO170" s="25"/>
      <c r="AP170" s="25"/>
      <c r="AQ170" s="25"/>
      <c r="AR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5"/>
      <c r="P171" s="25"/>
      <c r="Q171" s="25"/>
      <c r="R171" s="25"/>
      <c r="S171" s="25"/>
      <c r="T171" s="25"/>
      <c r="U171" s="36"/>
      <c r="V171" s="38"/>
      <c r="W171" s="36"/>
      <c r="X171" s="36"/>
      <c r="Y171" s="25"/>
      <c r="Z171" s="25"/>
      <c r="AA171" s="25"/>
      <c r="AB171" s="25"/>
      <c r="AC171" s="25"/>
      <c r="AD171" s="25"/>
      <c r="AE171" s="25"/>
      <c r="AF171" s="25"/>
      <c r="AG171" s="25"/>
      <c r="AH171" s="56"/>
      <c r="AI171" s="36"/>
      <c r="AJ171" s="36"/>
      <c r="AK171" s="25"/>
      <c r="AL171" s="25"/>
      <c r="AM171" s="25"/>
      <c r="AN171" s="25"/>
      <c r="AO171" s="25"/>
      <c r="AP171" s="25"/>
      <c r="AQ171" s="25"/>
      <c r="AR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5"/>
      <c r="P172" s="25"/>
      <c r="Q172" s="25"/>
      <c r="R172" s="25"/>
      <c r="S172" s="25"/>
      <c r="T172" s="25"/>
      <c r="U172" s="36"/>
      <c r="V172" s="38"/>
      <c r="W172" s="36"/>
      <c r="X172" s="36"/>
      <c r="Y172" s="25"/>
      <c r="Z172" s="25"/>
      <c r="AA172" s="25"/>
      <c r="AB172" s="25"/>
      <c r="AC172" s="25"/>
      <c r="AD172" s="25"/>
      <c r="AE172" s="25"/>
      <c r="AF172" s="25"/>
      <c r="AG172" s="25"/>
      <c r="AH172" s="56"/>
      <c r="AI172" s="36"/>
      <c r="AJ172" s="36"/>
      <c r="AK172" s="25"/>
      <c r="AL172" s="25"/>
      <c r="AM172" s="25"/>
      <c r="AN172" s="25"/>
      <c r="AO172" s="25"/>
      <c r="AP172" s="25"/>
      <c r="AQ172" s="25"/>
      <c r="AR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8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6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8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6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8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6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8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6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8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6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8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6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8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6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8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6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8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39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8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39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8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39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8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39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8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39"/>
      <c r="AS185" s="3"/>
    </row>
    <row r="186" spans="1:45" ht="15" customHeight="1" x14ac:dyDescent="0.25">
      <c r="AG186" s="25"/>
      <c r="AH186" s="56"/>
      <c r="AI186" s="36"/>
      <c r="AJ186" s="36"/>
    </row>
    <row r="187" spans="1:45" ht="15" customHeight="1" x14ac:dyDescent="0.25">
      <c r="AG187" s="25"/>
      <c r="AH187" s="56"/>
      <c r="AI187" s="36"/>
      <c r="AJ187" s="36"/>
    </row>
    <row r="188" spans="1:45" ht="15" customHeight="1" x14ac:dyDescent="0.25">
      <c r="AG188" s="25"/>
      <c r="AH188" s="56"/>
      <c r="AI188" s="36"/>
      <c r="AJ188" s="36"/>
    </row>
    <row r="189" spans="1:45" ht="15" customHeight="1" x14ac:dyDescent="0.25">
      <c r="AG189" s="25"/>
      <c r="AH189" s="56"/>
      <c r="AI189" s="36"/>
      <c r="AJ189" s="36"/>
    </row>
    <row r="190" spans="1:45" ht="15" customHeight="1" x14ac:dyDescent="0.25">
      <c r="AG190" s="25"/>
      <c r="AH190" s="56"/>
      <c r="AI190" s="36"/>
      <c r="AJ190" s="36"/>
    </row>
    <row r="191" spans="1:45" ht="15" customHeight="1" x14ac:dyDescent="0.25">
      <c r="AG191" s="25"/>
      <c r="AH191" s="56"/>
      <c r="AI191" s="36"/>
      <c r="AJ191" s="36"/>
    </row>
    <row r="192" spans="1:45" ht="15" customHeight="1" x14ac:dyDescent="0.25">
      <c r="AG192" s="25"/>
      <c r="AH192" s="56"/>
      <c r="AI192" s="36"/>
      <c r="AJ192" s="3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93" t="s">
        <v>101</v>
      </c>
      <c r="C1" s="6"/>
      <c r="D1" s="7"/>
      <c r="E1" s="142" t="s">
        <v>102</v>
      </c>
      <c r="F1" s="174"/>
      <c r="G1" s="67"/>
      <c r="H1" s="67"/>
      <c r="I1" s="8"/>
      <c r="J1" s="6"/>
      <c r="K1" s="9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74"/>
      <c r="AB1" s="174"/>
      <c r="AC1" s="67"/>
      <c r="AD1" s="67"/>
      <c r="AE1" s="8"/>
      <c r="AF1" s="6"/>
      <c r="AG1" s="9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47" t="s">
        <v>177</v>
      </c>
      <c r="C2" s="64"/>
      <c r="D2" s="148"/>
      <c r="E2" s="14" t="s">
        <v>11</v>
      </c>
      <c r="F2" s="15"/>
      <c r="G2" s="15"/>
      <c r="H2" s="15"/>
      <c r="I2" s="21"/>
      <c r="J2" s="16"/>
      <c r="K2" s="154"/>
      <c r="L2" s="23" t="s">
        <v>229</v>
      </c>
      <c r="M2" s="15"/>
      <c r="N2" s="15"/>
      <c r="O2" s="22"/>
      <c r="P2" s="20"/>
      <c r="Q2" s="23" t="s">
        <v>230</v>
      </c>
      <c r="R2" s="15"/>
      <c r="S2" s="15"/>
      <c r="T2" s="15"/>
      <c r="U2" s="21"/>
      <c r="V2" s="22"/>
      <c r="W2" s="20"/>
      <c r="X2" s="175" t="s">
        <v>231</v>
      </c>
      <c r="Y2" s="176"/>
      <c r="Z2" s="177"/>
      <c r="AA2" s="14" t="s">
        <v>11</v>
      </c>
      <c r="AB2" s="15"/>
      <c r="AC2" s="15"/>
      <c r="AD2" s="15"/>
      <c r="AE2" s="21"/>
      <c r="AF2" s="16"/>
      <c r="AG2" s="154"/>
      <c r="AH2" s="23" t="s">
        <v>232</v>
      </c>
      <c r="AI2" s="15"/>
      <c r="AJ2" s="15"/>
      <c r="AK2" s="22"/>
      <c r="AL2" s="20"/>
      <c r="AM2" s="23" t="s">
        <v>230</v>
      </c>
      <c r="AN2" s="15"/>
      <c r="AO2" s="15"/>
      <c r="AP2" s="15"/>
      <c r="AQ2" s="21"/>
      <c r="AR2" s="22"/>
      <c r="AS2" s="144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20</v>
      </c>
      <c r="K3" s="144"/>
      <c r="L3" s="19" t="s">
        <v>5</v>
      </c>
      <c r="M3" s="19" t="s">
        <v>6</v>
      </c>
      <c r="N3" s="19" t="s">
        <v>31</v>
      </c>
      <c r="O3" s="19" t="s">
        <v>15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15</v>
      </c>
      <c r="V3" s="19" t="s">
        <v>20</v>
      </c>
      <c r="W3" s="14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15</v>
      </c>
      <c r="AF3" s="19" t="s">
        <v>20</v>
      </c>
      <c r="AG3" s="144"/>
      <c r="AH3" s="19" t="s">
        <v>5</v>
      </c>
      <c r="AI3" s="19" t="s">
        <v>6</v>
      </c>
      <c r="AJ3" s="19" t="s">
        <v>31</v>
      </c>
      <c r="AK3" s="19" t="s">
        <v>15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15</v>
      </c>
      <c r="AR3" s="19" t="s">
        <v>20</v>
      </c>
      <c r="AS3" s="144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30"/>
      <c r="D4" s="27"/>
      <c r="E4" s="26"/>
      <c r="F4" s="26"/>
      <c r="G4" s="26"/>
      <c r="H4" s="28"/>
      <c r="I4" s="26"/>
      <c r="J4" s="29"/>
      <c r="K4" s="31"/>
      <c r="L4" s="79"/>
      <c r="M4" s="19"/>
      <c r="N4" s="19"/>
      <c r="O4" s="19"/>
      <c r="P4" s="25"/>
      <c r="Q4" s="26"/>
      <c r="R4" s="26"/>
      <c r="S4" s="28"/>
      <c r="T4" s="26"/>
      <c r="U4" s="26"/>
      <c r="V4" s="178"/>
      <c r="W4" s="31"/>
      <c r="X4" s="26">
        <v>1979</v>
      </c>
      <c r="Y4" s="26" t="s">
        <v>64</v>
      </c>
      <c r="Z4" s="93" t="s">
        <v>105</v>
      </c>
      <c r="AA4" s="26"/>
      <c r="AB4" s="26"/>
      <c r="AC4" s="26"/>
      <c r="AD4" s="26"/>
      <c r="AE4" s="26"/>
      <c r="AF4" s="33"/>
      <c r="AG4" s="25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79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79"/>
      <c r="M5" s="19"/>
      <c r="N5" s="19"/>
      <c r="O5" s="19"/>
      <c r="P5" s="25"/>
      <c r="Q5" s="26"/>
      <c r="R5" s="26"/>
      <c r="S5" s="28"/>
      <c r="T5" s="26"/>
      <c r="U5" s="26"/>
      <c r="V5" s="178"/>
      <c r="W5" s="31"/>
      <c r="X5" s="26"/>
      <c r="Y5" s="26"/>
      <c r="Z5" s="93"/>
      <c r="AA5" s="26"/>
      <c r="AB5" s="26"/>
      <c r="AC5" s="26"/>
      <c r="AD5" s="26"/>
      <c r="AE5" s="26"/>
      <c r="AF5" s="33"/>
      <c r="AG5" s="25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79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1985</v>
      </c>
      <c r="C6" s="30" t="s">
        <v>64</v>
      </c>
      <c r="D6" s="27" t="s">
        <v>105</v>
      </c>
      <c r="E6" s="26">
        <v>22</v>
      </c>
      <c r="F6" s="26">
        <v>1</v>
      </c>
      <c r="G6" s="26">
        <v>46</v>
      </c>
      <c r="H6" s="28">
        <v>24</v>
      </c>
      <c r="I6" s="26"/>
      <c r="J6" s="29"/>
      <c r="K6" s="31"/>
      <c r="L6" s="79"/>
      <c r="M6" s="19"/>
      <c r="N6" s="19" t="s">
        <v>178</v>
      </c>
      <c r="O6" s="19"/>
      <c r="P6" s="25"/>
      <c r="Q6" s="26"/>
      <c r="R6" s="26"/>
      <c r="S6" s="28"/>
      <c r="T6" s="26"/>
      <c r="U6" s="26"/>
      <c r="V6" s="178"/>
      <c r="W6" s="31"/>
      <c r="X6" s="26"/>
      <c r="Y6" s="26"/>
      <c r="Z6" s="93"/>
      <c r="AA6" s="26"/>
      <c r="AB6" s="26"/>
      <c r="AC6" s="26"/>
      <c r="AD6" s="26"/>
      <c r="AE6" s="26"/>
      <c r="AF6" s="33"/>
      <c r="AG6" s="25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79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79"/>
      <c r="M7" s="19"/>
      <c r="N7" s="19"/>
      <c r="O7" s="19"/>
      <c r="P7" s="25"/>
      <c r="Q7" s="26"/>
      <c r="R7" s="26"/>
      <c r="S7" s="28"/>
      <c r="T7" s="26"/>
      <c r="U7" s="26"/>
      <c r="V7" s="178"/>
      <c r="W7" s="31"/>
      <c r="X7" s="26"/>
      <c r="Y7" s="26"/>
      <c r="Z7" s="93"/>
      <c r="AA7" s="26"/>
      <c r="AB7" s="26"/>
      <c r="AC7" s="26"/>
      <c r="AD7" s="26"/>
      <c r="AE7" s="26"/>
      <c r="AF7" s="33"/>
      <c r="AG7" s="25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79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30"/>
      <c r="D8" s="27"/>
      <c r="E8" s="26"/>
      <c r="F8" s="26"/>
      <c r="G8" s="26"/>
      <c r="H8" s="28"/>
      <c r="I8" s="26"/>
      <c r="J8" s="29"/>
      <c r="K8" s="31"/>
      <c r="L8" s="79"/>
      <c r="M8" s="19"/>
      <c r="N8" s="19"/>
      <c r="O8" s="19"/>
      <c r="P8" s="25"/>
      <c r="Q8" s="26"/>
      <c r="R8" s="26"/>
      <c r="S8" s="28"/>
      <c r="T8" s="26"/>
      <c r="U8" s="26"/>
      <c r="V8" s="178"/>
      <c r="W8" s="31"/>
      <c r="X8" s="26">
        <v>1992</v>
      </c>
      <c r="Y8" s="26" t="s">
        <v>58</v>
      </c>
      <c r="Z8" s="113" t="s">
        <v>237</v>
      </c>
      <c r="AA8" s="26">
        <v>1</v>
      </c>
      <c r="AB8" s="26">
        <v>0</v>
      </c>
      <c r="AC8" s="26">
        <v>2</v>
      </c>
      <c r="AD8" s="26">
        <v>2</v>
      </c>
      <c r="AE8" s="26"/>
      <c r="AF8" s="33"/>
      <c r="AG8" s="25"/>
      <c r="AH8" s="17"/>
      <c r="AI8" s="17"/>
      <c r="AJ8" s="17"/>
      <c r="AK8" s="19"/>
      <c r="AL8" s="25"/>
      <c r="AM8" s="26"/>
      <c r="AN8" s="26"/>
      <c r="AO8" s="26"/>
      <c r="AP8" s="26"/>
      <c r="AQ8" s="26"/>
      <c r="AR8" s="179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/>
      <c r="C9" s="30"/>
      <c r="D9" s="27"/>
      <c r="E9" s="26"/>
      <c r="F9" s="26"/>
      <c r="G9" s="26"/>
      <c r="H9" s="28"/>
      <c r="I9" s="26"/>
      <c r="J9" s="29"/>
      <c r="K9" s="31"/>
      <c r="L9" s="79"/>
      <c r="M9" s="19"/>
      <c r="N9" s="19"/>
      <c r="O9" s="19"/>
      <c r="P9" s="25"/>
      <c r="Q9" s="26"/>
      <c r="R9" s="26"/>
      <c r="S9" s="28"/>
      <c r="T9" s="26"/>
      <c r="U9" s="26"/>
      <c r="V9" s="178"/>
      <c r="W9" s="31"/>
      <c r="X9" s="26"/>
      <c r="Y9" s="26"/>
      <c r="Z9" s="93"/>
      <c r="AA9" s="26"/>
      <c r="AB9" s="26"/>
      <c r="AC9" s="26"/>
      <c r="AD9" s="26"/>
      <c r="AE9" s="26"/>
      <c r="AF9" s="33"/>
      <c r="AG9" s="25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179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>
        <v>1999</v>
      </c>
      <c r="C10" s="26" t="s">
        <v>71</v>
      </c>
      <c r="D10" s="27" t="s">
        <v>136</v>
      </c>
      <c r="E10" s="26"/>
      <c r="F10" s="26"/>
      <c r="G10" s="26"/>
      <c r="H10" s="26"/>
      <c r="I10" s="26"/>
      <c r="J10" s="26"/>
      <c r="K10" s="25"/>
      <c r="L10" s="19"/>
      <c r="M10" s="19"/>
      <c r="N10" s="19"/>
      <c r="O10" s="19"/>
      <c r="P10" s="25"/>
      <c r="Q10" s="26">
        <v>1</v>
      </c>
      <c r="R10" s="26">
        <v>0</v>
      </c>
      <c r="S10" s="26">
        <v>0</v>
      </c>
      <c r="T10" s="194">
        <v>0</v>
      </c>
      <c r="U10" s="26">
        <v>3</v>
      </c>
      <c r="V10" s="178"/>
      <c r="W10" s="31"/>
      <c r="X10" s="26"/>
      <c r="Y10" s="26"/>
      <c r="Z10" s="93"/>
      <c r="AA10" s="26"/>
      <c r="AB10" s="26"/>
      <c r="AC10" s="26"/>
      <c r="AD10" s="26"/>
      <c r="AE10" s="26"/>
      <c r="AF10" s="33"/>
      <c r="AG10" s="25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179"/>
      <c r="AS10" s="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6">
        <v>2000</v>
      </c>
      <c r="C11" s="28" t="s">
        <v>178</v>
      </c>
      <c r="D11" s="27" t="s">
        <v>179</v>
      </c>
      <c r="E11" s="26">
        <v>2</v>
      </c>
      <c r="F11" s="26">
        <v>0</v>
      </c>
      <c r="G11" s="26">
        <v>1</v>
      </c>
      <c r="H11" s="26">
        <v>0</v>
      </c>
      <c r="I11" s="26">
        <v>5</v>
      </c>
      <c r="J11" s="29">
        <v>0.55555555555555558</v>
      </c>
      <c r="K11" s="154">
        <v>9</v>
      </c>
      <c r="L11" s="79"/>
      <c r="M11" s="19"/>
      <c r="N11" s="19"/>
      <c r="O11" s="19"/>
      <c r="P11" s="25"/>
      <c r="Q11" s="26"/>
      <c r="R11" s="26"/>
      <c r="S11" s="28"/>
      <c r="T11" s="26"/>
      <c r="U11" s="26"/>
      <c r="V11" s="178"/>
      <c r="W11" s="31"/>
      <c r="X11" s="26"/>
      <c r="Y11" s="26"/>
      <c r="Z11" s="93"/>
      <c r="AA11" s="26"/>
      <c r="AB11" s="26"/>
      <c r="AC11" s="26"/>
      <c r="AD11" s="26"/>
      <c r="AE11" s="26"/>
      <c r="AF11" s="33"/>
      <c r="AG11" s="25"/>
      <c r="AH11" s="19"/>
      <c r="AI11" s="19"/>
      <c r="AJ11" s="19"/>
      <c r="AK11" s="19"/>
      <c r="AL11" s="25"/>
      <c r="AM11" s="26"/>
      <c r="AN11" s="26"/>
      <c r="AO11" s="26"/>
      <c r="AP11" s="26"/>
      <c r="AQ11" s="26"/>
      <c r="AR11" s="179"/>
      <c r="AS11" s="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70" t="s">
        <v>233</v>
      </c>
      <c r="C12" s="74"/>
      <c r="D12" s="73"/>
      <c r="E12" s="72">
        <f>SUM(E4:E11)</f>
        <v>24</v>
      </c>
      <c r="F12" s="72">
        <f>SUM(F4:F11)</f>
        <v>1</v>
      </c>
      <c r="G12" s="72">
        <f>SUM(G4:G11)</f>
        <v>47</v>
      </c>
      <c r="H12" s="72">
        <f>SUM(H4:H11)</f>
        <v>24</v>
      </c>
      <c r="I12" s="72">
        <f>SUM(I4:I11)</f>
        <v>5</v>
      </c>
      <c r="J12" s="180">
        <v>0</v>
      </c>
      <c r="K12" s="154">
        <f>SUM(K4:K11)</f>
        <v>9</v>
      </c>
      <c r="L12" s="23"/>
      <c r="M12" s="21"/>
      <c r="N12" s="86"/>
      <c r="O12" s="87"/>
      <c r="P12" s="25"/>
      <c r="Q12" s="72">
        <f>SUM(Q4:Q11)</f>
        <v>1</v>
      </c>
      <c r="R12" s="72">
        <f>SUM(R4:R11)</f>
        <v>0</v>
      </c>
      <c r="S12" s="72">
        <f>SUM(S4:S11)</f>
        <v>0</v>
      </c>
      <c r="T12" s="72">
        <f>SUM(T4:T11)</f>
        <v>0</v>
      </c>
      <c r="U12" s="72">
        <f>SUM(U4:U11)</f>
        <v>3</v>
      </c>
      <c r="V12" s="34">
        <v>0</v>
      </c>
      <c r="W12" s="154">
        <f>SUM(W4:W11)</f>
        <v>0</v>
      </c>
      <c r="X12" s="17" t="s">
        <v>233</v>
      </c>
      <c r="Y12" s="18"/>
      <c r="Z12" s="16"/>
      <c r="AA12" s="72">
        <f>SUM(AA4:AA11)</f>
        <v>1</v>
      </c>
      <c r="AB12" s="72">
        <f>SUM(AB4:AB11)</f>
        <v>0</v>
      </c>
      <c r="AC12" s="72">
        <f>SUM(AC4:AC11)</f>
        <v>2</v>
      </c>
      <c r="AD12" s="72">
        <f>SUM(AD4:AD11)</f>
        <v>2</v>
      </c>
      <c r="AE12" s="72">
        <f>SUM(AE4:AE11)</f>
        <v>0</v>
      </c>
      <c r="AF12" s="180">
        <v>0</v>
      </c>
      <c r="AG12" s="154">
        <f>SUM(AG4:AG11)</f>
        <v>0</v>
      </c>
      <c r="AH12" s="23"/>
      <c r="AI12" s="21"/>
      <c r="AJ12" s="86"/>
      <c r="AK12" s="87"/>
      <c r="AL12" s="25"/>
      <c r="AM12" s="72">
        <f>SUM(AM4:AM11)</f>
        <v>0</v>
      </c>
      <c r="AN12" s="72">
        <f>SUM(AN4:AN11)</f>
        <v>0</v>
      </c>
      <c r="AO12" s="72">
        <f>SUM(AO4:AO11)</f>
        <v>0</v>
      </c>
      <c r="AP12" s="72">
        <f>SUM(AP4:AP11)</f>
        <v>0</v>
      </c>
      <c r="AQ12" s="72">
        <f>SUM(AQ4:AQ11)</f>
        <v>0</v>
      </c>
      <c r="AR12" s="180">
        <v>0</v>
      </c>
      <c r="AS12" s="144">
        <f>SUM(AS4:AS11)</f>
        <v>0</v>
      </c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7"/>
      <c r="K13" s="31"/>
      <c r="L13" s="25"/>
      <c r="M13" s="25"/>
      <c r="N13" s="25"/>
      <c r="O13" s="25"/>
      <c r="P13" s="36"/>
      <c r="Q13" s="36"/>
      <c r="R13" s="38"/>
      <c r="S13" s="36"/>
      <c r="T13" s="36"/>
      <c r="U13" s="25"/>
      <c r="V13" s="25"/>
      <c r="W13" s="31"/>
      <c r="X13" s="36"/>
      <c r="Y13" s="36"/>
      <c r="Z13" s="36"/>
      <c r="AA13" s="36"/>
      <c r="AB13" s="36"/>
      <c r="AC13" s="36"/>
      <c r="AD13" s="36"/>
      <c r="AE13" s="36"/>
      <c r="AF13" s="37"/>
      <c r="AG13" s="31"/>
      <c r="AH13" s="25"/>
      <c r="AI13" s="25"/>
      <c r="AJ13" s="25"/>
      <c r="AK13" s="25"/>
      <c r="AL13" s="36"/>
      <c r="AM13" s="36"/>
      <c r="AN13" s="38"/>
      <c r="AO13" s="36"/>
      <c r="AP13" s="36"/>
      <c r="AQ13" s="25"/>
      <c r="AR13" s="25"/>
      <c r="AS13" s="31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81" t="s">
        <v>234</v>
      </c>
      <c r="C14" s="182"/>
      <c r="D14" s="183"/>
      <c r="E14" s="16" t="s">
        <v>3</v>
      </c>
      <c r="F14" s="19" t="s">
        <v>8</v>
      </c>
      <c r="G14" s="16" t="s">
        <v>5</v>
      </c>
      <c r="H14" s="19" t="s">
        <v>6</v>
      </c>
      <c r="I14" s="19" t="s">
        <v>15</v>
      </c>
      <c r="J14" s="19" t="s">
        <v>20</v>
      </c>
      <c r="K14" s="25"/>
      <c r="L14" s="19" t="s">
        <v>24</v>
      </c>
      <c r="M14" s="19" t="s">
        <v>25</v>
      </c>
      <c r="N14" s="19" t="s">
        <v>235</v>
      </c>
      <c r="O14" s="19" t="s">
        <v>236</v>
      </c>
      <c r="Q14" s="38"/>
      <c r="R14" s="38" t="s">
        <v>65</v>
      </c>
      <c r="S14" s="38"/>
      <c r="T14" s="36" t="s">
        <v>196</v>
      </c>
      <c r="U14" s="25"/>
      <c r="V14" s="31"/>
      <c r="W14" s="31"/>
      <c r="X14" s="184"/>
      <c r="Y14" s="184"/>
      <c r="Z14" s="184"/>
      <c r="AA14" s="184"/>
      <c r="AB14" s="184"/>
      <c r="AC14" s="38"/>
      <c r="AD14" s="38"/>
      <c r="AE14" s="38"/>
      <c r="AF14" s="36"/>
      <c r="AG14" s="36"/>
      <c r="AH14" s="36"/>
      <c r="AI14" s="36"/>
      <c r="AJ14" s="36"/>
      <c r="AK14" s="36"/>
      <c r="AM14" s="31"/>
      <c r="AN14" s="184"/>
      <c r="AO14" s="184"/>
      <c r="AP14" s="184"/>
      <c r="AQ14" s="184"/>
      <c r="AR14" s="184"/>
      <c r="AS14" s="184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41" t="s">
        <v>180</v>
      </c>
      <c r="C15" s="13"/>
      <c r="D15" s="43"/>
      <c r="E15" s="185">
        <v>292</v>
      </c>
      <c r="F15" s="185">
        <v>20</v>
      </c>
      <c r="G15" s="185">
        <v>306</v>
      </c>
      <c r="H15" s="185">
        <v>211</v>
      </c>
      <c r="I15" s="185">
        <v>1743</v>
      </c>
      <c r="J15" s="186">
        <v>0.623</v>
      </c>
      <c r="K15" s="36">
        <f>PRODUCT(I15/J15)</f>
        <v>2797.7528089887642</v>
      </c>
      <c r="L15" s="187">
        <f>PRODUCT((F15+G15)/E15)</f>
        <v>1.1164383561643836</v>
      </c>
      <c r="M15" s="187">
        <f>PRODUCT(H15/E15)</f>
        <v>0.7226027397260274</v>
      </c>
      <c r="N15" s="187">
        <f>PRODUCT((F15+G15+H15)/E15)</f>
        <v>1.8390410958904109</v>
      </c>
      <c r="O15" s="187">
        <f>PRODUCT(I15/E15)</f>
        <v>5.9691780821917808</v>
      </c>
      <c r="Q15" s="38"/>
      <c r="R15" s="38"/>
      <c r="S15" s="38"/>
      <c r="T15" s="36" t="s">
        <v>197</v>
      </c>
      <c r="U15" s="36"/>
      <c r="V15" s="36"/>
      <c r="W15" s="36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6"/>
      <c r="AL15" s="36"/>
      <c r="AM15" s="36"/>
      <c r="AN15" s="38"/>
      <c r="AO15" s="38"/>
      <c r="AP15" s="38"/>
      <c r="AQ15" s="38"/>
      <c r="AR15" s="38"/>
      <c r="AS15" s="38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88" t="s">
        <v>177</v>
      </c>
      <c r="C16" s="189"/>
      <c r="D16" s="190"/>
      <c r="E16" s="185">
        <f>PRODUCT(E12+Q12)</f>
        <v>25</v>
      </c>
      <c r="F16" s="185">
        <f>PRODUCT(F12+R12)</f>
        <v>1</v>
      </c>
      <c r="G16" s="185">
        <f>PRODUCT(G12+S12)</f>
        <v>47</v>
      </c>
      <c r="H16" s="185">
        <f>PRODUCT(H12+T12)</f>
        <v>24</v>
      </c>
      <c r="I16" s="185">
        <f>PRODUCT(I12+U12)</f>
        <v>8</v>
      </c>
      <c r="J16" s="186">
        <v>0</v>
      </c>
      <c r="K16" s="36">
        <f>PRODUCT(K12+W12)</f>
        <v>9</v>
      </c>
      <c r="L16" s="187">
        <f>PRODUCT((F16+G16)/E16)</f>
        <v>1.92</v>
      </c>
      <c r="M16" s="187">
        <f>PRODUCT(H16/E16)</f>
        <v>0.96</v>
      </c>
      <c r="N16" s="187">
        <f>PRODUCT((F16+G16+H16)/E16)</f>
        <v>2.88</v>
      </c>
      <c r="O16" s="187">
        <f>PRODUCT(I16/2)</f>
        <v>4</v>
      </c>
      <c r="Q16" s="38"/>
      <c r="R16" s="38"/>
      <c r="S16" s="38"/>
      <c r="T16" s="36" t="s">
        <v>198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8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59" t="s">
        <v>231</v>
      </c>
      <c r="C17" s="191"/>
      <c r="D17" s="160"/>
      <c r="E17" s="185">
        <f>PRODUCT(AA12+AM12)</f>
        <v>1</v>
      </c>
      <c r="F17" s="185">
        <f>PRODUCT(AB12+AN12)</f>
        <v>0</v>
      </c>
      <c r="G17" s="185">
        <f>PRODUCT(AC12+AO12)</f>
        <v>2</v>
      </c>
      <c r="H17" s="185">
        <f>PRODUCT(AD12+AP12)</f>
        <v>2</v>
      </c>
      <c r="I17" s="185">
        <f>PRODUCT(AE12+AQ12)</f>
        <v>0</v>
      </c>
      <c r="J17" s="186">
        <v>0</v>
      </c>
      <c r="K17" s="25">
        <f>PRODUCT(AG12+AS12)</f>
        <v>0</v>
      </c>
      <c r="L17" s="187">
        <f>PRODUCT((F17+G17)/E17)</f>
        <v>2</v>
      </c>
      <c r="M17" s="187">
        <f>PRODUCT(H17/E17)</f>
        <v>2</v>
      </c>
      <c r="N17" s="187">
        <f>PRODUCT((F17+G17+H17)/E17)</f>
        <v>4</v>
      </c>
      <c r="O17" s="187">
        <f>PRODUCT(I17/E17)</f>
        <v>0</v>
      </c>
      <c r="Q17" s="38"/>
      <c r="R17" s="38"/>
      <c r="S17" s="36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36"/>
      <c r="AJ17" s="38"/>
      <c r="AK17" s="36"/>
      <c r="AL17" s="25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192" t="s">
        <v>233</v>
      </c>
      <c r="C18" s="81"/>
      <c r="D18" s="193"/>
      <c r="E18" s="185">
        <f>SUM(E15:E17)</f>
        <v>318</v>
      </c>
      <c r="F18" s="185">
        <f t="shared" ref="F18:I18" si="0">SUM(F15:F17)</f>
        <v>21</v>
      </c>
      <c r="G18" s="185">
        <f t="shared" si="0"/>
        <v>355</v>
      </c>
      <c r="H18" s="185">
        <f t="shared" si="0"/>
        <v>237</v>
      </c>
      <c r="I18" s="185">
        <f t="shared" si="0"/>
        <v>1751</v>
      </c>
      <c r="J18" s="186">
        <v>0</v>
      </c>
      <c r="K18" s="36">
        <f>SUM(K15:K17)</f>
        <v>2806.7528089887642</v>
      </c>
      <c r="L18" s="187">
        <f>PRODUCT((F18+G18)/E18)</f>
        <v>1.1823899371069182</v>
      </c>
      <c r="M18" s="187">
        <f>PRODUCT(H18/E18)</f>
        <v>0.74528301886792447</v>
      </c>
      <c r="N18" s="187">
        <f>PRODUCT((F18+G18+H18)/E18)</f>
        <v>1.9276729559748427</v>
      </c>
      <c r="O18" s="187">
        <f>PRODUCT(I18/295)</f>
        <v>5.9355932203389834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36"/>
      <c r="AJ18" s="38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25"/>
      <c r="F19" s="25"/>
      <c r="G19" s="25"/>
      <c r="H19" s="25"/>
      <c r="I19" s="25"/>
      <c r="J19" s="36"/>
      <c r="K19" s="36"/>
      <c r="L19" s="25"/>
      <c r="M19" s="25"/>
      <c r="N19" s="25"/>
      <c r="O19" s="25"/>
      <c r="P19" s="36"/>
      <c r="Q19" s="36"/>
      <c r="R19" s="36"/>
      <c r="S19" s="36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36"/>
      <c r="AJ19" s="38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36"/>
      <c r="AJ20" s="38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36"/>
      <c r="AJ21" s="38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36"/>
      <c r="AJ22" s="38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36"/>
      <c r="AJ23" s="38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36"/>
      <c r="AJ24" s="38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36"/>
      <c r="AJ25" s="38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36"/>
      <c r="AJ26" s="38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36"/>
      <c r="AJ27" s="38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36"/>
      <c r="AJ28" s="38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36"/>
      <c r="AJ29" s="38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36"/>
      <c r="AJ30" s="38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36"/>
      <c r="AJ31" s="38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36"/>
      <c r="AJ32" s="38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36"/>
      <c r="AJ33" s="38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36"/>
      <c r="AJ34" s="38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36"/>
      <c r="AJ35" s="38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36"/>
      <c r="AJ36" s="38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36"/>
      <c r="AJ37" s="38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36"/>
      <c r="AJ38" s="38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36"/>
      <c r="AJ39" s="38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36"/>
      <c r="AJ40" s="38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36"/>
      <c r="AJ41" s="38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36"/>
      <c r="AJ42" s="38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36"/>
      <c r="AJ43" s="38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36"/>
      <c r="AJ44" s="38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36"/>
      <c r="AJ45" s="38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36"/>
      <c r="AJ46" s="38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36"/>
      <c r="AJ47" s="38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36"/>
      <c r="AJ48" s="38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36"/>
      <c r="AJ49" s="38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36"/>
      <c r="AJ50" s="38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36"/>
      <c r="AJ51" s="38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36"/>
      <c r="AJ52" s="38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36"/>
      <c r="AJ53" s="38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36"/>
      <c r="AJ54" s="38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36"/>
      <c r="AJ55" s="38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36"/>
      <c r="AJ56" s="38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36"/>
      <c r="AJ57" s="38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36"/>
      <c r="AJ58" s="38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36"/>
      <c r="AJ59" s="38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36"/>
      <c r="AJ60" s="38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36"/>
      <c r="AJ61" s="38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36"/>
      <c r="AJ62" s="38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36"/>
      <c r="AJ63" s="38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36"/>
      <c r="AJ64" s="38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36"/>
      <c r="AJ65" s="38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36"/>
      <c r="AJ66" s="38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36"/>
      <c r="AJ67" s="38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36"/>
      <c r="AJ68" s="38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36"/>
      <c r="AJ69" s="38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36"/>
      <c r="AJ70" s="38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36"/>
      <c r="AJ71" s="38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36"/>
      <c r="AJ72" s="38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36"/>
      <c r="AJ73" s="38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36"/>
      <c r="AJ74" s="38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36"/>
      <c r="AJ75" s="38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36"/>
      <c r="AJ76" s="38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36"/>
      <c r="AJ77" s="38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36"/>
      <c r="AJ78" s="38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36"/>
      <c r="AJ79" s="38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36"/>
      <c r="AJ80" s="38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36"/>
      <c r="AJ81" s="38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36"/>
      <c r="AJ82" s="38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36"/>
      <c r="AJ83" s="38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36"/>
      <c r="AJ84" s="38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36"/>
      <c r="AJ85" s="38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36"/>
      <c r="AJ86" s="38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36"/>
      <c r="AJ87" s="38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36"/>
      <c r="AJ88" s="38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36"/>
      <c r="AJ89" s="38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36"/>
      <c r="AJ90" s="38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36"/>
      <c r="AJ91" s="38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36"/>
      <c r="AJ92" s="38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36"/>
      <c r="AJ93" s="38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36"/>
      <c r="AJ94" s="38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36"/>
      <c r="AJ95" s="38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36"/>
      <c r="AJ96" s="38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36"/>
      <c r="AJ97" s="38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36"/>
      <c r="AJ98" s="38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36"/>
      <c r="AJ99" s="38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36"/>
      <c r="AJ100" s="38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36"/>
      <c r="AJ101" s="38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36"/>
      <c r="AJ102" s="38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36"/>
      <c r="AJ103" s="38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36"/>
      <c r="AJ104" s="38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36"/>
      <c r="AJ105" s="38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36"/>
      <c r="AJ106" s="38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36"/>
      <c r="AJ107" s="38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36"/>
      <c r="AJ108" s="38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36"/>
      <c r="AJ109" s="38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36"/>
      <c r="AJ110" s="38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36"/>
      <c r="AJ111" s="38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36"/>
      <c r="AJ112" s="38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36"/>
      <c r="AJ113" s="38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36"/>
      <c r="AJ114" s="38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36"/>
      <c r="AJ115" s="38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36"/>
      <c r="AJ116" s="38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36"/>
      <c r="AJ117" s="38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36"/>
      <c r="AJ118" s="38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36"/>
      <c r="AJ119" s="38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36"/>
      <c r="AJ120" s="38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36"/>
      <c r="AJ121" s="38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36"/>
      <c r="AJ122" s="38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36"/>
      <c r="AJ123" s="38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36"/>
      <c r="AJ124" s="38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36"/>
      <c r="AJ125" s="38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36"/>
      <c r="AJ126" s="38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36"/>
      <c r="AJ127" s="38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36"/>
      <c r="AJ128" s="38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36"/>
      <c r="AJ129" s="38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36"/>
      <c r="AJ130" s="38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36"/>
      <c r="AJ131" s="38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36"/>
      <c r="AJ132" s="38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36"/>
      <c r="AJ133" s="38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36"/>
      <c r="AJ134" s="38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36"/>
      <c r="AJ135" s="38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36"/>
      <c r="AJ136" s="38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36"/>
      <c r="AJ137" s="38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36"/>
      <c r="AJ138" s="38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36"/>
      <c r="AJ139" s="38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36"/>
      <c r="AJ140" s="38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36"/>
      <c r="AJ141" s="38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36"/>
      <c r="AJ142" s="38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36"/>
      <c r="AJ143" s="38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36"/>
      <c r="AJ144" s="38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36"/>
      <c r="AJ145" s="38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36"/>
      <c r="AJ146" s="38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36"/>
      <c r="AJ147" s="38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36"/>
      <c r="AJ148" s="38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36"/>
      <c r="AJ149" s="38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36"/>
      <c r="AJ150" s="38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36"/>
      <c r="AJ151" s="38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36"/>
      <c r="AJ152" s="38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36"/>
      <c r="AJ153" s="38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36"/>
      <c r="AJ154" s="38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36"/>
      <c r="AJ155" s="38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36"/>
      <c r="AJ156" s="38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36"/>
      <c r="AJ157" s="38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36"/>
      <c r="AJ158" s="38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36"/>
      <c r="AJ159" s="38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36"/>
      <c r="AJ160" s="38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36"/>
      <c r="AJ161" s="38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36"/>
      <c r="AJ162" s="38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36"/>
      <c r="AJ163" s="38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36"/>
      <c r="AJ164" s="38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36"/>
      <c r="AJ165" s="38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36"/>
      <c r="AJ166" s="38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36"/>
      <c r="AJ167" s="38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36"/>
      <c r="AJ168" s="38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36"/>
      <c r="AJ169" s="38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36"/>
      <c r="AJ170" s="38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36"/>
      <c r="AJ171" s="38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36"/>
      <c r="AJ172" s="38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36"/>
      <c r="AJ173" s="38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36"/>
      <c r="AJ174" s="38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36"/>
      <c r="AJ175" s="38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36"/>
      <c r="AJ176" s="38"/>
      <c r="AK176" s="36"/>
      <c r="AL176" s="25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36"/>
      <c r="AJ177" s="38"/>
      <c r="AK177" s="36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36"/>
      <c r="AJ178" s="38"/>
      <c r="AK178" s="36"/>
      <c r="AL178" s="25"/>
    </row>
    <row r="179" spans="12:38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36"/>
      <c r="AJ179" s="38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36"/>
      <c r="AJ180" s="38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36"/>
      <c r="AJ181" s="38"/>
      <c r="AK181" s="36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36"/>
      <c r="AJ182" s="38"/>
      <c r="AK182" s="36"/>
      <c r="AL182" s="25"/>
    </row>
    <row r="183" spans="12:38" ht="14.25" x14ac:dyDescent="0.2">
      <c r="L183" s="25"/>
      <c r="M183" s="25"/>
      <c r="N183" s="25"/>
      <c r="O183" s="25"/>
      <c r="P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36"/>
      <c r="AJ183" s="38"/>
      <c r="AK183" s="25"/>
      <c r="AL183" s="25"/>
    </row>
    <row r="184" spans="12:38" x14ac:dyDescent="0.25">
      <c r="R184" s="31"/>
      <c r="S184" s="3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36"/>
      <c r="AJ184" s="38"/>
    </row>
    <row r="185" spans="12:38" x14ac:dyDescent="0.25">
      <c r="R185" s="31"/>
      <c r="S185" s="3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36"/>
      <c r="AJ185" s="38"/>
    </row>
    <row r="186" spans="12:38" x14ac:dyDescent="0.25">
      <c r="R186" s="31"/>
      <c r="S186" s="3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36"/>
      <c r="AJ186" s="38"/>
    </row>
    <row r="187" spans="12:38" x14ac:dyDescent="0.25">
      <c r="L187"/>
      <c r="M187"/>
      <c r="N187"/>
      <c r="O187"/>
      <c r="P187"/>
      <c r="R187" s="31"/>
      <c r="S187" s="3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36"/>
      <c r="AJ187" s="38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36"/>
      <c r="AJ188" s="38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36"/>
      <c r="AJ189" s="38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36"/>
      <c r="AJ190" s="38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36"/>
      <c r="AJ191" s="38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36"/>
      <c r="AJ192" s="38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36"/>
      <c r="AJ193" s="38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36"/>
      <c r="AJ194" s="38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36"/>
      <c r="AJ195" s="38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36"/>
      <c r="AJ196" s="38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36"/>
      <c r="AJ197" s="38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8"/>
      <c r="U198" s="38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8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8"/>
      <c r="U199" s="38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8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8"/>
      <c r="U200" s="38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8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8"/>
      <c r="U201" s="38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8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8"/>
      <c r="U202" s="38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8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8"/>
      <c r="U203" s="38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8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8"/>
      <c r="U204" s="38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8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8"/>
      <c r="U205" s="38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8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8"/>
      <c r="U206" s="38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8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8"/>
      <c r="U207" s="38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8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2.5703125" style="58" customWidth="1"/>
    <col min="3" max="3" width="21.140625" style="59" customWidth="1"/>
    <col min="4" max="4" width="10.5703125" style="82" customWidth="1"/>
    <col min="5" max="5" width="8" style="82" customWidth="1"/>
    <col min="6" max="6" width="0.7109375" style="31" customWidth="1"/>
    <col min="7" max="11" width="5.28515625" style="59" customWidth="1"/>
    <col min="12" max="12" width="7.42578125" style="59" customWidth="1"/>
    <col min="13" max="16" width="5.28515625" style="59" customWidth="1"/>
    <col min="17" max="21" width="7.7109375" style="59" customWidth="1"/>
    <col min="22" max="22" width="10.7109375" style="59" customWidth="1"/>
    <col min="23" max="23" width="22.42578125" style="82" customWidth="1"/>
    <col min="24" max="24" width="9.7109375" style="59" customWidth="1"/>
    <col min="25" max="30" width="9.140625" style="3"/>
    <col min="257" max="257" width="1.28515625" customWidth="1"/>
    <col min="258" max="258" width="30.5703125" customWidth="1"/>
    <col min="259" max="259" width="21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425781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5703125" customWidth="1"/>
    <col min="515" max="515" width="21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425781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5703125" customWidth="1"/>
    <col min="771" max="771" width="21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425781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5703125" customWidth="1"/>
    <col min="1027" max="1027" width="21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425781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5703125" customWidth="1"/>
    <col min="1283" max="1283" width="21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425781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5703125" customWidth="1"/>
    <col min="1539" max="1539" width="21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425781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5703125" customWidth="1"/>
    <col min="1795" max="1795" width="21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425781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5703125" customWidth="1"/>
    <col min="2051" max="2051" width="21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425781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5703125" customWidth="1"/>
    <col min="2307" max="2307" width="21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425781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5703125" customWidth="1"/>
    <col min="2563" max="2563" width="21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425781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5703125" customWidth="1"/>
    <col min="2819" max="2819" width="21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425781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5703125" customWidth="1"/>
    <col min="3075" max="3075" width="21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425781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5703125" customWidth="1"/>
    <col min="3331" max="3331" width="21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425781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5703125" customWidth="1"/>
    <col min="3587" max="3587" width="21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425781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5703125" customWidth="1"/>
    <col min="3843" max="3843" width="21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425781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5703125" customWidth="1"/>
    <col min="4099" max="4099" width="21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425781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5703125" customWidth="1"/>
    <col min="4355" max="4355" width="21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425781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5703125" customWidth="1"/>
    <col min="4611" max="4611" width="21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425781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5703125" customWidth="1"/>
    <col min="4867" max="4867" width="21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425781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5703125" customWidth="1"/>
    <col min="5123" max="5123" width="21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425781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5703125" customWidth="1"/>
    <col min="5379" max="5379" width="21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425781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5703125" customWidth="1"/>
    <col min="5635" max="5635" width="21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425781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5703125" customWidth="1"/>
    <col min="5891" max="5891" width="21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425781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5703125" customWidth="1"/>
    <col min="6147" max="6147" width="21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425781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5703125" customWidth="1"/>
    <col min="6403" max="6403" width="21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425781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5703125" customWidth="1"/>
    <col min="6659" max="6659" width="21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425781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5703125" customWidth="1"/>
    <col min="6915" max="6915" width="21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425781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5703125" customWidth="1"/>
    <col min="7171" max="7171" width="21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425781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5703125" customWidth="1"/>
    <col min="7427" max="7427" width="21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425781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5703125" customWidth="1"/>
    <col min="7683" max="7683" width="21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425781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5703125" customWidth="1"/>
    <col min="7939" max="7939" width="21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425781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5703125" customWidth="1"/>
    <col min="8195" max="8195" width="21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425781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5703125" customWidth="1"/>
    <col min="8451" max="8451" width="21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425781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5703125" customWidth="1"/>
    <col min="8707" max="8707" width="21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425781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5703125" customWidth="1"/>
    <col min="8963" max="8963" width="21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425781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5703125" customWidth="1"/>
    <col min="9219" max="9219" width="21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425781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5703125" customWidth="1"/>
    <col min="9475" max="9475" width="21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425781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5703125" customWidth="1"/>
    <col min="9731" max="9731" width="21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425781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5703125" customWidth="1"/>
    <col min="9987" max="9987" width="21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425781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5703125" customWidth="1"/>
    <col min="10243" max="10243" width="21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425781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5703125" customWidth="1"/>
    <col min="10499" max="10499" width="21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425781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5703125" customWidth="1"/>
    <col min="10755" max="10755" width="21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425781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5703125" customWidth="1"/>
    <col min="11011" max="11011" width="21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425781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5703125" customWidth="1"/>
    <col min="11267" max="11267" width="21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425781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5703125" customWidth="1"/>
    <col min="11523" max="11523" width="21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425781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5703125" customWidth="1"/>
    <col min="11779" max="11779" width="21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425781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5703125" customWidth="1"/>
    <col min="12035" max="12035" width="21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425781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5703125" customWidth="1"/>
    <col min="12291" max="12291" width="21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425781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5703125" customWidth="1"/>
    <col min="12547" max="12547" width="21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425781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5703125" customWidth="1"/>
    <col min="12803" max="12803" width="21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425781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5703125" customWidth="1"/>
    <col min="13059" max="13059" width="21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425781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5703125" customWidth="1"/>
    <col min="13315" max="13315" width="21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425781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5703125" customWidth="1"/>
    <col min="13571" max="13571" width="21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425781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5703125" customWidth="1"/>
    <col min="13827" max="13827" width="21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425781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5703125" customWidth="1"/>
    <col min="14083" max="14083" width="21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425781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5703125" customWidth="1"/>
    <col min="14339" max="14339" width="21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425781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5703125" customWidth="1"/>
    <col min="14595" max="14595" width="21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425781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5703125" customWidth="1"/>
    <col min="14851" max="14851" width="21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425781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5703125" customWidth="1"/>
    <col min="15107" max="15107" width="21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425781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5703125" customWidth="1"/>
    <col min="15363" max="15363" width="21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425781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5703125" customWidth="1"/>
    <col min="15619" max="15619" width="21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425781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5703125" customWidth="1"/>
    <col min="15875" max="15875" width="21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425781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5703125" customWidth="1"/>
    <col min="16131" max="16131" width="21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425781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84" t="s">
        <v>45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0"/>
      <c r="Y1" s="66"/>
      <c r="Z1" s="66"/>
      <c r="AA1" s="66"/>
      <c r="AB1" s="66"/>
      <c r="AC1" s="66"/>
      <c r="AD1" s="66"/>
    </row>
    <row r="2" spans="1:30" x14ac:dyDescent="0.25">
      <c r="A2" s="9"/>
      <c r="B2" s="11" t="s">
        <v>101</v>
      </c>
      <c r="C2" s="142" t="s">
        <v>102</v>
      </c>
      <c r="D2" s="67"/>
      <c r="E2" s="12"/>
      <c r="F2" s="68"/>
      <c r="G2" s="6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28"/>
      <c r="Y2" s="66"/>
      <c r="Z2" s="66"/>
      <c r="AA2" s="66"/>
      <c r="AB2" s="66"/>
      <c r="AC2" s="66"/>
      <c r="AD2" s="66"/>
    </row>
    <row r="3" spans="1:30" x14ac:dyDescent="0.25">
      <c r="A3" s="9"/>
      <c r="B3" s="69" t="s">
        <v>66</v>
      </c>
      <c r="C3" s="23" t="s">
        <v>32</v>
      </c>
      <c r="D3" s="70" t="s">
        <v>33</v>
      </c>
      <c r="E3" s="71" t="s">
        <v>1</v>
      </c>
      <c r="F3" s="25"/>
      <c r="G3" s="72" t="s">
        <v>34</v>
      </c>
      <c r="H3" s="73" t="s">
        <v>35</v>
      </c>
      <c r="I3" s="73" t="s">
        <v>29</v>
      </c>
      <c r="J3" s="18" t="s">
        <v>36</v>
      </c>
      <c r="K3" s="74" t="s">
        <v>37</v>
      </c>
      <c r="L3" s="74" t="s">
        <v>38</v>
      </c>
      <c r="M3" s="72" t="s">
        <v>39</v>
      </c>
      <c r="N3" s="72" t="s">
        <v>28</v>
      </c>
      <c r="O3" s="73" t="s">
        <v>40</v>
      </c>
      <c r="P3" s="72" t="s">
        <v>35</v>
      </c>
      <c r="Q3" s="72" t="s">
        <v>15</v>
      </c>
      <c r="R3" s="72">
        <v>1</v>
      </c>
      <c r="S3" s="72">
        <v>2</v>
      </c>
      <c r="T3" s="72">
        <v>3</v>
      </c>
      <c r="U3" s="72" t="s">
        <v>41</v>
      </c>
      <c r="V3" s="18" t="s">
        <v>20</v>
      </c>
      <c r="W3" s="17" t="s">
        <v>42</v>
      </c>
      <c r="X3" s="17" t="s">
        <v>43</v>
      </c>
      <c r="Y3" s="66"/>
      <c r="Z3" s="66"/>
      <c r="AA3" s="66"/>
      <c r="AB3" s="66"/>
      <c r="AC3" s="66"/>
      <c r="AD3" s="66"/>
    </row>
    <row r="4" spans="1:30" x14ac:dyDescent="0.25">
      <c r="A4" s="24"/>
      <c r="B4" s="115" t="s">
        <v>103</v>
      </c>
      <c r="C4" s="116" t="s">
        <v>104</v>
      </c>
      <c r="D4" s="115" t="s">
        <v>74</v>
      </c>
      <c r="E4" s="143" t="s">
        <v>105</v>
      </c>
      <c r="F4" s="144"/>
      <c r="G4" s="119"/>
      <c r="H4" s="120"/>
      <c r="I4" s="119">
        <v>1</v>
      </c>
      <c r="J4" s="121" t="s">
        <v>106</v>
      </c>
      <c r="K4" s="121">
        <v>5</v>
      </c>
      <c r="L4" s="121" t="s">
        <v>86</v>
      </c>
      <c r="M4" s="121">
        <v>1</v>
      </c>
      <c r="N4" s="119"/>
      <c r="O4" s="120">
        <v>1</v>
      </c>
      <c r="P4" s="120">
        <v>2</v>
      </c>
      <c r="Q4" s="137" t="s">
        <v>107</v>
      </c>
      <c r="R4" s="137" t="s">
        <v>93</v>
      </c>
      <c r="S4" s="137" t="s">
        <v>94</v>
      </c>
      <c r="T4" s="137" t="s">
        <v>96</v>
      </c>
      <c r="U4" s="137" t="s">
        <v>98</v>
      </c>
      <c r="V4" s="122">
        <v>0.75</v>
      </c>
      <c r="W4" s="116" t="s">
        <v>108</v>
      </c>
      <c r="X4" s="124">
        <v>3826</v>
      </c>
      <c r="Y4" s="66"/>
      <c r="Z4" s="66"/>
      <c r="AA4" s="66"/>
      <c r="AB4" s="66"/>
      <c r="AC4" s="66"/>
      <c r="AD4" s="66"/>
    </row>
    <row r="5" spans="1:30" x14ac:dyDescent="0.25">
      <c r="A5" s="24"/>
      <c r="B5" s="115" t="s">
        <v>109</v>
      </c>
      <c r="C5" s="116" t="s">
        <v>110</v>
      </c>
      <c r="D5" s="115" t="s">
        <v>74</v>
      </c>
      <c r="E5" s="143" t="s">
        <v>105</v>
      </c>
      <c r="F5" s="144"/>
      <c r="G5" s="119"/>
      <c r="H5" s="120">
        <v>1</v>
      </c>
      <c r="I5" s="119"/>
      <c r="J5" s="121" t="s">
        <v>106</v>
      </c>
      <c r="K5" s="121">
        <v>6</v>
      </c>
      <c r="L5" s="121"/>
      <c r="M5" s="121">
        <v>1</v>
      </c>
      <c r="N5" s="119"/>
      <c r="O5" s="120"/>
      <c r="P5" s="120">
        <v>1</v>
      </c>
      <c r="Q5" s="137" t="s">
        <v>111</v>
      </c>
      <c r="R5" s="137" t="s">
        <v>112</v>
      </c>
      <c r="S5" s="137" t="s">
        <v>97</v>
      </c>
      <c r="T5" s="137" t="s">
        <v>94</v>
      </c>
      <c r="U5" s="137" t="s">
        <v>70</v>
      </c>
      <c r="V5" s="122">
        <v>0.2</v>
      </c>
      <c r="W5" s="116" t="s">
        <v>78</v>
      </c>
      <c r="X5" s="124">
        <v>4650</v>
      </c>
      <c r="Y5" s="66"/>
      <c r="Z5" s="66"/>
      <c r="AA5" s="66"/>
      <c r="AB5" s="66"/>
      <c r="AC5" s="66"/>
      <c r="AD5" s="66"/>
    </row>
    <row r="6" spans="1:30" x14ac:dyDescent="0.25">
      <c r="A6" s="24"/>
      <c r="B6" s="115" t="s">
        <v>76</v>
      </c>
      <c r="C6" s="116" t="s">
        <v>77</v>
      </c>
      <c r="D6" s="115" t="s">
        <v>74</v>
      </c>
      <c r="E6" s="143" t="s">
        <v>105</v>
      </c>
      <c r="F6" s="144"/>
      <c r="G6" s="119"/>
      <c r="H6" s="120">
        <v>1</v>
      </c>
      <c r="I6" s="119"/>
      <c r="J6" s="121" t="s">
        <v>113</v>
      </c>
      <c r="K6" s="121">
        <v>8</v>
      </c>
      <c r="L6" s="121" t="s">
        <v>86</v>
      </c>
      <c r="M6" s="121">
        <v>1</v>
      </c>
      <c r="N6" s="119"/>
      <c r="O6" s="120">
        <v>3</v>
      </c>
      <c r="P6" s="120"/>
      <c r="Q6" s="137" t="s">
        <v>114</v>
      </c>
      <c r="R6" s="137" t="s">
        <v>115</v>
      </c>
      <c r="S6" s="137" t="s">
        <v>95</v>
      </c>
      <c r="T6" s="137" t="s">
        <v>94</v>
      </c>
      <c r="U6" s="137" t="s">
        <v>99</v>
      </c>
      <c r="V6" s="122">
        <v>0.55600000000000005</v>
      </c>
      <c r="W6" s="116" t="s">
        <v>78</v>
      </c>
      <c r="X6" s="124">
        <v>13103</v>
      </c>
      <c r="Y6" s="66"/>
      <c r="Z6" s="66"/>
      <c r="AA6" s="66"/>
      <c r="AB6" s="66"/>
      <c r="AC6" s="66"/>
      <c r="AD6" s="66"/>
    </row>
    <row r="7" spans="1:30" x14ac:dyDescent="0.25">
      <c r="A7" s="24"/>
      <c r="B7" s="115" t="s">
        <v>79</v>
      </c>
      <c r="C7" s="116" t="s">
        <v>80</v>
      </c>
      <c r="D7" s="115" t="s">
        <v>74</v>
      </c>
      <c r="E7" s="143" t="s">
        <v>105</v>
      </c>
      <c r="F7" s="144"/>
      <c r="G7" s="119"/>
      <c r="H7" s="120"/>
      <c r="I7" s="119">
        <v>1</v>
      </c>
      <c r="J7" s="121" t="s">
        <v>113</v>
      </c>
      <c r="K7" s="121">
        <v>6</v>
      </c>
      <c r="L7" s="121"/>
      <c r="M7" s="121">
        <v>1</v>
      </c>
      <c r="N7" s="119"/>
      <c r="O7" s="120"/>
      <c r="P7" s="120"/>
      <c r="Q7" s="137" t="s">
        <v>116</v>
      </c>
      <c r="R7" s="137" t="s">
        <v>94</v>
      </c>
      <c r="S7" s="137" t="s">
        <v>99</v>
      </c>
      <c r="T7" s="137" t="s">
        <v>117</v>
      </c>
      <c r="U7" s="137"/>
      <c r="V7" s="122">
        <v>0.57099999999999995</v>
      </c>
      <c r="W7" s="116" t="s">
        <v>78</v>
      </c>
      <c r="X7" s="124">
        <v>5011</v>
      </c>
      <c r="Y7" s="66"/>
      <c r="Z7" s="66"/>
      <c r="AA7" s="66"/>
      <c r="AB7" s="66"/>
      <c r="AC7" s="66"/>
      <c r="AD7" s="66"/>
    </row>
    <row r="8" spans="1:30" x14ac:dyDescent="0.25">
      <c r="A8" s="24"/>
      <c r="B8" s="115" t="s">
        <v>118</v>
      </c>
      <c r="C8" s="116" t="s">
        <v>119</v>
      </c>
      <c r="D8" s="115" t="s">
        <v>74</v>
      </c>
      <c r="E8" s="143" t="s">
        <v>105</v>
      </c>
      <c r="F8" s="144"/>
      <c r="G8" s="119">
        <v>1</v>
      </c>
      <c r="H8" s="120"/>
      <c r="I8" s="119"/>
      <c r="J8" s="121" t="s">
        <v>106</v>
      </c>
      <c r="K8" s="121">
        <v>5</v>
      </c>
      <c r="L8" s="121" t="s">
        <v>120</v>
      </c>
      <c r="M8" s="121">
        <v>1</v>
      </c>
      <c r="N8" s="119"/>
      <c r="O8" s="120">
        <v>5</v>
      </c>
      <c r="P8" s="120">
        <v>4</v>
      </c>
      <c r="Q8" s="137" t="s">
        <v>121</v>
      </c>
      <c r="R8" s="137" t="s">
        <v>98</v>
      </c>
      <c r="S8" s="137" t="s">
        <v>112</v>
      </c>
      <c r="T8" s="137" t="s">
        <v>117</v>
      </c>
      <c r="U8" s="137" t="s">
        <v>122</v>
      </c>
      <c r="V8" s="122">
        <v>0.66700000000000004</v>
      </c>
      <c r="W8" s="116" t="s">
        <v>123</v>
      </c>
      <c r="X8" s="124">
        <v>13500</v>
      </c>
      <c r="Y8" s="66"/>
      <c r="Z8" s="66"/>
      <c r="AA8" s="66"/>
      <c r="AB8" s="66"/>
      <c r="AC8" s="66"/>
      <c r="AD8" s="66"/>
    </row>
    <row r="9" spans="1:30" x14ac:dyDescent="0.25">
      <c r="A9" s="24"/>
      <c r="B9" s="115" t="s">
        <v>124</v>
      </c>
      <c r="C9" s="116" t="s">
        <v>125</v>
      </c>
      <c r="D9" s="115" t="s">
        <v>74</v>
      </c>
      <c r="E9" s="143" t="s">
        <v>105</v>
      </c>
      <c r="F9" s="144"/>
      <c r="G9" s="119">
        <v>1</v>
      </c>
      <c r="H9" s="120"/>
      <c r="I9" s="119"/>
      <c r="J9" s="121" t="s">
        <v>106</v>
      </c>
      <c r="K9" s="121">
        <v>4</v>
      </c>
      <c r="L9" s="121" t="s">
        <v>90</v>
      </c>
      <c r="M9" s="121">
        <v>1</v>
      </c>
      <c r="N9" s="119"/>
      <c r="O9" s="120">
        <v>2</v>
      </c>
      <c r="P9" s="120">
        <v>1</v>
      </c>
      <c r="Q9" s="137" t="s">
        <v>126</v>
      </c>
      <c r="R9" s="137" t="s">
        <v>117</v>
      </c>
      <c r="S9" s="137" t="s">
        <v>96</v>
      </c>
      <c r="T9" s="137" t="s">
        <v>127</v>
      </c>
      <c r="U9" s="137" t="s">
        <v>95</v>
      </c>
      <c r="V9" s="122">
        <v>0.72699999999999998</v>
      </c>
      <c r="W9" s="116" t="s">
        <v>128</v>
      </c>
      <c r="X9" s="124">
        <v>12200</v>
      </c>
      <c r="Y9" s="66"/>
      <c r="Z9" s="66"/>
      <c r="AA9" s="66"/>
      <c r="AB9" s="66"/>
      <c r="AC9" s="66"/>
      <c r="AD9" s="66"/>
    </row>
    <row r="10" spans="1:30" x14ac:dyDescent="0.25">
      <c r="A10" s="24"/>
      <c r="B10" s="115" t="s">
        <v>81</v>
      </c>
      <c r="C10" s="116" t="s">
        <v>82</v>
      </c>
      <c r="D10" s="115" t="s">
        <v>74</v>
      </c>
      <c r="E10" s="143" t="s">
        <v>105</v>
      </c>
      <c r="F10" s="144"/>
      <c r="G10" s="119"/>
      <c r="H10" s="120">
        <v>1</v>
      </c>
      <c r="I10" s="119"/>
      <c r="J10" s="121" t="s">
        <v>106</v>
      </c>
      <c r="K10" s="121">
        <v>4</v>
      </c>
      <c r="L10" s="121"/>
      <c r="M10" s="121">
        <v>1</v>
      </c>
      <c r="N10" s="119"/>
      <c r="O10" s="120"/>
      <c r="P10" s="120"/>
      <c r="Q10" s="137" t="s">
        <v>129</v>
      </c>
      <c r="R10" s="137"/>
      <c r="S10" s="137"/>
      <c r="T10" s="137" t="s">
        <v>98</v>
      </c>
      <c r="U10" s="137" t="s">
        <v>130</v>
      </c>
      <c r="V10" s="122">
        <v>0.2</v>
      </c>
      <c r="W10" s="116" t="s">
        <v>83</v>
      </c>
      <c r="X10" s="124">
        <v>8287</v>
      </c>
      <c r="Y10" s="66"/>
      <c r="Z10" s="66"/>
      <c r="AA10" s="66"/>
      <c r="AB10" s="66"/>
      <c r="AC10" s="66"/>
      <c r="AD10" s="66"/>
    </row>
    <row r="11" spans="1:30" x14ac:dyDescent="0.25">
      <c r="A11" s="24"/>
      <c r="B11" s="115" t="s">
        <v>131</v>
      </c>
      <c r="C11" s="116" t="s">
        <v>132</v>
      </c>
      <c r="D11" s="115" t="s">
        <v>74</v>
      </c>
      <c r="E11" s="143" t="s">
        <v>105</v>
      </c>
      <c r="F11" s="144"/>
      <c r="G11" s="119">
        <v>1</v>
      </c>
      <c r="H11" s="120"/>
      <c r="I11" s="119"/>
      <c r="J11" s="121" t="s">
        <v>106</v>
      </c>
      <c r="K11" s="121">
        <v>4</v>
      </c>
      <c r="L11" s="121"/>
      <c r="M11" s="121">
        <v>1</v>
      </c>
      <c r="N11" s="119"/>
      <c r="O11" s="120"/>
      <c r="P11" s="120"/>
      <c r="Q11" s="137" t="s">
        <v>133</v>
      </c>
      <c r="R11" s="137" t="s">
        <v>97</v>
      </c>
      <c r="S11" s="137" t="s">
        <v>95</v>
      </c>
      <c r="T11" s="137" t="s">
        <v>93</v>
      </c>
      <c r="U11" s="137" t="s">
        <v>70</v>
      </c>
      <c r="V11" s="122">
        <v>0.45500000000000002</v>
      </c>
      <c r="W11" s="116" t="s">
        <v>83</v>
      </c>
      <c r="X11" s="124">
        <v>7029</v>
      </c>
      <c r="Y11" s="66"/>
      <c r="Z11" s="66"/>
      <c r="AA11" s="66"/>
      <c r="AB11" s="66"/>
      <c r="AC11" s="66"/>
      <c r="AD11" s="66"/>
    </row>
    <row r="12" spans="1:30" x14ac:dyDescent="0.25">
      <c r="A12" s="24"/>
      <c r="B12" s="115" t="s">
        <v>134</v>
      </c>
      <c r="C12" s="116" t="s">
        <v>135</v>
      </c>
      <c r="D12" s="115" t="s">
        <v>74</v>
      </c>
      <c r="E12" s="143" t="s">
        <v>136</v>
      </c>
      <c r="F12" s="144"/>
      <c r="G12" s="119">
        <v>1</v>
      </c>
      <c r="H12" s="120"/>
      <c r="I12" s="119"/>
      <c r="J12" s="121" t="s">
        <v>137</v>
      </c>
      <c r="K12" s="121">
        <v>5</v>
      </c>
      <c r="L12" s="121"/>
      <c r="M12" s="121">
        <v>1</v>
      </c>
      <c r="N12" s="119"/>
      <c r="O12" s="120"/>
      <c r="P12" s="120"/>
      <c r="Q12" s="137" t="s">
        <v>138</v>
      </c>
      <c r="R12" s="137" t="s">
        <v>117</v>
      </c>
      <c r="S12" s="137"/>
      <c r="T12" s="137" t="s">
        <v>112</v>
      </c>
      <c r="U12" s="137"/>
      <c r="V12" s="122">
        <v>0.4</v>
      </c>
      <c r="W12" s="116" t="s">
        <v>123</v>
      </c>
      <c r="X12" s="124">
        <v>7090</v>
      </c>
      <c r="Y12" s="66"/>
      <c r="Z12" s="66"/>
      <c r="AA12" s="66"/>
      <c r="AB12" s="66"/>
      <c r="AC12" s="66"/>
      <c r="AD12" s="66"/>
    </row>
    <row r="13" spans="1:30" x14ac:dyDescent="0.25">
      <c r="A13" s="24"/>
      <c r="B13" s="115" t="s">
        <v>139</v>
      </c>
      <c r="C13" s="116" t="s">
        <v>140</v>
      </c>
      <c r="D13" s="115" t="s">
        <v>74</v>
      </c>
      <c r="E13" s="143" t="s">
        <v>136</v>
      </c>
      <c r="F13" s="144"/>
      <c r="G13" s="119">
        <v>1</v>
      </c>
      <c r="H13" s="120"/>
      <c r="I13" s="119"/>
      <c r="J13" s="121" t="s">
        <v>106</v>
      </c>
      <c r="K13" s="121">
        <v>8</v>
      </c>
      <c r="L13" s="121" t="s">
        <v>141</v>
      </c>
      <c r="M13" s="121">
        <v>1</v>
      </c>
      <c r="N13" s="119"/>
      <c r="O13" s="120">
        <v>2</v>
      </c>
      <c r="P13" s="120"/>
      <c r="Q13" s="137" t="s">
        <v>142</v>
      </c>
      <c r="R13" s="137" t="s">
        <v>93</v>
      </c>
      <c r="S13" s="137" t="s">
        <v>98</v>
      </c>
      <c r="T13" s="137" t="s">
        <v>112</v>
      </c>
      <c r="U13" s="137" t="s">
        <v>93</v>
      </c>
      <c r="V13" s="122">
        <v>0.6</v>
      </c>
      <c r="W13" s="116" t="s">
        <v>143</v>
      </c>
      <c r="X13" s="124">
        <v>6187</v>
      </c>
      <c r="Y13" s="66"/>
      <c r="Z13" s="66"/>
      <c r="AA13" s="66"/>
      <c r="AB13" s="66"/>
      <c r="AC13" s="66"/>
      <c r="AD13" s="66"/>
    </row>
    <row r="14" spans="1:30" x14ac:dyDescent="0.25">
      <c r="A14" s="24"/>
      <c r="B14" s="115" t="s">
        <v>144</v>
      </c>
      <c r="C14" s="116" t="s">
        <v>75</v>
      </c>
      <c r="D14" s="117" t="s">
        <v>74</v>
      </c>
      <c r="E14" s="118" t="s">
        <v>136</v>
      </c>
      <c r="F14" s="25"/>
      <c r="G14" s="119"/>
      <c r="H14" s="120"/>
      <c r="I14" s="120">
        <v>1</v>
      </c>
      <c r="J14" s="121" t="s">
        <v>106</v>
      </c>
      <c r="K14" s="121">
        <v>7</v>
      </c>
      <c r="L14" s="121"/>
      <c r="M14" s="121">
        <v>1</v>
      </c>
      <c r="N14" s="119"/>
      <c r="O14" s="120"/>
      <c r="P14" s="119">
        <v>1</v>
      </c>
      <c r="Q14" s="137" t="s">
        <v>145</v>
      </c>
      <c r="R14" s="137" t="s">
        <v>70</v>
      </c>
      <c r="S14" s="137" t="s">
        <v>130</v>
      </c>
      <c r="T14" s="137" t="s">
        <v>94</v>
      </c>
      <c r="U14" s="137"/>
      <c r="V14" s="122">
        <v>0</v>
      </c>
      <c r="W14" s="116" t="s">
        <v>146</v>
      </c>
      <c r="X14" s="123" t="s">
        <v>147</v>
      </c>
      <c r="Y14" s="66"/>
      <c r="Z14" s="66"/>
      <c r="AA14" s="66"/>
      <c r="AB14" s="66"/>
      <c r="AC14" s="66"/>
      <c r="AD14" s="66"/>
    </row>
    <row r="15" spans="1:30" x14ac:dyDescent="0.25">
      <c r="A15" s="24"/>
      <c r="B15" s="23" t="s">
        <v>7</v>
      </c>
      <c r="C15" s="18"/>
      <c r="D15" s="17"/>
      <c r="E15" s="76"/>
      <c r="F15" s="77"/>
      <c r="G15" s="19">
        <f>SUM(G4:G14)</f>
        <v>5</v>
      </c>
      <c r="H15" s="19">
        <f>SUM(H4:H14)</f>
        <v>3</v>
      </c>
      <c r="I15" s="19">
        <f>SUM(I4:I14)</f>
        <v>3</v>
      </c>
      <c r="J15" s="18"/>
      <c r="K15" s="18"/>
      <c r="L15" s="18"/>
      <c r="M15" s="19">
        <f t="shared" ref="M15:P15" si="0">SUM(M4:M14)</f>
        <v>11</v>
      </c>
      <c r="N15" s="19">
        <v>0</v>
      </c>
      <c r="O15" s="19">
        <f t="shared" si="0"/>
        <v>13</v>
      </c>
      <c r="P15" s="19">
        <f t="shared" si="0"/>
        <v>9</v>
      </c>
      <c r="Q15" s="79" t="s">
        <v>148</v>
      </c>
      <c r="R15" s="79" t="s">
        <v>149</v>
      </c>
      <c r="S15" s="79" t="s">
        <v>150</v>
      </c>
      <c r="T15" s="79" t="s">
        <v>151</v>
      </c>
      <c r="U15" s="79" t="s">
        <v>150</v>
      </c>
      <c r="V15" s="34">
        <v>0.49</v>
      </c>
      <c r="W15" s="78"/>
      <c r="X15" s="79"/>
      <c r="Y15" s="66"/>
      <c r="Z15" s="66"/>
      <c r="AA15" s="66"/>
      <c r="AB15" s="66"/>
      <c r="AC15" s="66"/>
      <c r="AD15" s="66"/>
    </row>
    <row r="16" spans="1:30" x14ac:dyDescent="0.25">
      <c r="A16" s="24"/>
      <c r="B16" s="101" t="s">
        <v>44</v>
      </c>
      <c r="C16" s="83" t="s">
        <v>152</v>
      </c>
      <c r="D16" s="104"/>
      <c r="E16" s="61"/>
      <c r="F16" s="62"/>
      <c r="G16" s="96"/>
      <c r="H16" s="61"/>
      <c r="I16" s="63"/>
      <c r="J16" s="61"/>
      <c r="K16" s="61"/>
      <c r="L16" s="61"/>
      <c r="M16" s="61"/>
      <c r="N16" s="61"/>
      <c r="O16" s="61"/>
      <c r="P16" s="61"/>
      <c r="Q16" s="138"/>
      <c r="R16" s="139"/>
      <c r="S16" s="138"/>
      <c r="T16" s="138"/>
      <c r="U16" s="138"/>
      <c r="V16" s="61"/>
      <c r="W16" s="83"/>
      <c r="X16" s="94"/>
      <c r="Y16" s="66"/>
      <c r="Z16" s="66"/>
      <c r="AA16" s="66"/>
      <c r="AB16" s="66"/>
      <c r="AC16" s="66"/>
      <c r="AD16" s="66"/>
    </row>
    <row r="17" spans="1:30" x14ac:dyDescent="0.25">
      <c r="A17" s="145"/>
      <c r="B17" s="97"/>
      <c r="C17" s="102"/>
      <c r="D17" s="102"/>
      <c r="E17" s="81"/>
      <c r="F17" s="81"/>
      <c r="G17" s="98"/>
      <c r="H17" s="99"/>
      <c r="I17" s="80"/>
      <c r="J17" s="99"/>
      <c r="K17" s="80"/>
      <c r="L17" s="99"/>
      <c r="M17" s="80"/>
      <c r="N17" s="80"/>
      <c r="O17" s="80"/>
      <c r="P17" s="80"/>
      <c r="Q17" s="140"/>
      <c r="R17" s="140"/>
      <c r="S17" s="140"/>
      <c r="T17" s="140"/>
      <c r="U17" s="140"/>
      <c r="V17" s="80"/>
      <c r="W17" s="80"/>
      <c r="X17" s="100"/>
      <c r="Y17" s="66"/>
      <c r="Z17" s="57"/>
      <c r="AA17" s="57"/>
      <c r="AB17" s="57"/>
      <c r="AC17" s="66"/>
      <c r="AD17" s="66"/>
    </row>
    <row r="18" spans="1:30" ht="18.75" x14ac:dyDescent="0.25">
      <c r="A18" s="145"/>
      <c r="B18" s="103" t="s">
        <v>67</v>
      </c>
      <c r="C18" s="64"/>
      <c r="D18" s="65"/>
      <c r="E18" s="65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135"/>
      <c r="R18" s="135"/>
      <c r="S18" s="135"/>
      <c r="T18" s="135"/>
      <c r="U18" s="135"/>
      <c r="V18" s="64"/>
      <c r="W18" s="65"/>
      <c r="X18" s="60"/>
      <c r="Y18" s="66"/>
      <c r="Z18" s="57"/>
      <c r="AA18" s="57"/>
      <c r="AB18" s="57"/>
      <c r="AC18" s="66"/>
      <c r="AD18" s="66"/>
    </row>
    <row r="19" spans="1:30" x14ac:dyDescent="0.25">
      <c r="A19" s="145"/>
      <c r="B19" s="69" t="s">
        <v>66</v>
      </c>
      <c r="C19" s="23" t="s">
        <v>68</v>
      </c>
      <c r="D19" s="70" t="s">
        <v>33</v>
      </c>
      <c r="E19" s="71" t="s">
        <v>1</v>
      </c>
      <c r="F19" s="38"/>
      <c r="G19" s="72" t="s">
        <v>34</v>
      </c>
      <c r="H19" s="73" t="s">
        <v>35</v>
      </c>
      <c r="I19" s="73" t="s">
        <v>29</v>
      </c>
      <c r="J19" s="18" t="s">
        <v>36</v>
      </c>
      <c r="K19" s="74" t="s">
        <v>37</v>
      </c>
      <c r="L19" s="74" t="s">
        <v>38</v>
      </c>
      <c r="M19" s="72" t="s">
        <v>39</v>
      </c>
      <c r="N19" s="72" t="s">
        <v>28</v>
      </c>
      <c r="O19" s="73" t="s">
        <v>40</v>
      </c>
      <c r="P19" s="72" t="s">
        <v>35</v>
      </c>
      <c r="Q19" s="136" t="s">
        <v>15</v>
      </c>
      <c r="R19" s="136">
        <v>1</v>
      </c>
      <c r="S19" s="136">
        <v>2</v>
      </c>
      <c r="T19" s="136">
        <v>3</v>
      </c>
      <c r="U19" s="136" t="s">
        <v>41</v>
      </c>
      <c r="V19" s="18" t="s">
        <v>69</v>
      </c>
      <c r="W19" s="17" t="s">
        <v>42</v>
      </c>
      <c r="X19" s="17" t="s">
        <v>43</v>
      </c>
      <c r="Y19" s="66"/>
      <c r="Z19" s="57"/>
      <c r="AA19" s="57"/>
      <c r="AB19" s="57"/>
      <c r="AC19" s="66"/>
      <c r="AD19" s="66"/>
    </row>
    <row r="20" spans="1:30" x14ac:dyDescent="0.25">
      <c r="A20" s="145"/>
      <c r="B20" s="92" t="s">
        <v>88</v>
      </c>
      <c r="C20" s="105" t="s">
        <v>89</v>
      </c>
      <c r="D20" s="92" t="s">
        <v>73</v>
      </c>
      <c r="E20" s="132" t="s">
        <v>105</v>
      </c>
      <c r="F20" s="38"/>
      <c r="G20" s="106">
        <v>1</v>
      </c>
      <c r="H20" s="133"/>
      <c r="I20" s="106"/>
      <c r="J20" s="107" t="s">
        <v>113</v>
      </c>
      <c r="K20" s="107">
        <v>9</v>
      </c>
      <c r="L20" s="133"/>
      <c r="M20" s="108">
        <v>1</v>
      </c>
      <c r="N20" s="109"/>
      <c r="O20" s="109"/>
      <c r="P20" s="109"/>
      <c r="Q20" s="141" t="s">
        <v>129</v>
      </c>
      <c r="R20" s="141"/>
      <c r="S20" s="141" t="s">
        <v>112</v>
      </c>
      <c r="T20" s="141" t="s">
        <v>94</v>
      </c>
      <c r="U20" s="141" t="s">
        <v>94</v>
      </c>
      <c r="V20" s="134">
        <v>0.2</v>
      </c>
      <c r="W20" s="132" t="s">
        <v>87</v>
      </c>
      <c r="X20" s="75">
        <v>2177</v>
      </c>
      <c r="Y20" s="38"/>
      <c r="Z20" s="36"/>
      <c r="AA20" s="25"/>
      <c r="AB20" s="25"/>
      <c r="AC20" s="66"/>
      <c r="AD20" s="66"/>
    </row>
    <row r="21" spans="1:30" x14ac:dyDescent="0.25">
      <c r="A21" s="24"/>
      <c r="B21" s="92" t="s">
        <v>153</v>
      </c>
      <c r="C21" s="105" t="s">
        <v>154</v>
      </c>
      <c r="D21" s="92" t="s">
        <v>73</v>
      </c>
      <c r="E21" s="132" t="s">
        <v>105</v>
      </c>
      <c r="F21" s="38"/>
      <c r="G21" s="106"/>
      <c r="H21" s="133"/>
      <c r="I21" s="106">
        <v>1</v>
      </c>
      <c r="J21" s="107" t="s">
        <v>137</v>
      </c>
      <c r="K21" s="107">
        <v>8</v>
      </c>
      <c r="L21" s="133"/>
      <c r="M21" s="108">
        <v>1</v>
      </c>
      <c r="N21" s="109"/>
      <c r="O21" s="109">
        <v>1</v>
      </c>
      <c r="P21" s="109"/>
      <c r="Q21" s="141" t="s">
        <v>127</v>
      </c>
      <c r="R21" s="141" t="s">
        <v>117</v>
      </c>
      <c r="S21" s="141"/>
      <c r="T21" s="141"/>
      <c r="U21" s="141" t="s">
        <v>117</v>
      </c>
      <c r="V21" s="134">
        <v>0.5</v>
      </c>
      <c r="W21" s="132" t="s">
        <v>78</v>
      </c>
      <c r="X21" s="75">
        <v>1556</v>
      </c>
      <c r="Y21" s="66"/>
      <c r="Z21" s="66"/>
      <c r="AA21" s="66"/>
      <c r="AB21" s="66"/>
      <c r="AC21" s="66"/>
      <c r="AD21" s="66"/>
    </row>
    <row r="22" spans="1:30" x14ac:dyDescent="0.25">
      <c r="A22" s="24"/>
      <c r="B22" s="92" t="s">
        <v>155</v>
      </c>
      <c r="C22" s="105" t="s">
        <v>85</v>
      </c>
      <c r="D22" s="92" t="s">
        <v>73</v>
      </c>
      <c r="E22" s="132" t="s">
        <v>105</v>
      </c>
      <c r="F22" s="38"/>
      <c r="G22" s="106">
        <v>1</v>
      </c>
      <c r="H22" s="133"/>
      <c r="I22" s="106"/>
      <c r="J22" s="107" t="s">
        <v>137</v>
      </c>
      <c r="K22" s="107">
        <v>4</v>
      </c>
      <c r="L22" s="133"/>
      <c r="M22" s="108">
        <v>1</v>
      </c>
      <c r="N22" s="109"/>
      <c r="O22" s="109"/>
      <c r="P22" s="109"/>
      <c r="Q22" s="141" t="s">
        <v>112</v>
      </c>
      <c r="R22" s="141"/>
      <c r="S22" s="141"/>
      <c r="T22" s="141" t="s">
        <v>117</v>
      </c>
      <c r="U22" s="141" t="s">
        <v>94</v>
      </c>
      <c r="V22" s="134">
        <v>0.33333333333333331</v>
      </c>
      <c r="W22" s="132" t="s">
        <v>146</v>
      </c>
      <c r="X22" s="75">
        <v>2450</v>
      </c>
      <c r="Y22" s="66"/>
      <c r="Z22" s="66"/>
      <c r="AA22" s="66"/>
      <c r="AB22" s="66"/>
      <c r="AC22" s="66"/>
      <c r="AD22" s="66"/>
    </row>
    <row r="23" spans="1:30" x14ac:dyDescent="0.25">
      <c r="A23" s="24"/>
      <c r="B23" s="92" t="s">
        <v>156</v>
      </c>
      <c r="C23" s="105" t="s">
        <v>157</v>
      </c>
      <c r="D23" s="92" t="s">
        <v>73</v>
      </c>
      <c r="E23" s="132" t="s">
        <v>105</v>
      </c>
      <c r="F23" s="38"/>
      <c r="G23" s="106">
        <v>1</v>
      </c>
      <c r="H23" s="133"/>
      <c r="I23" s="106"/>
      <c r="J23" s="107" t="s">
        <v>106</v>
      </c>
      <c r="K23" s="107">
        <v>5</v>
      </c>
      <c r="L23" s="133" t="s">
        <v>90</v>
      </c>
      <c r="M23" s="108">
        <v>1</v>
      </c>
      <c r="N23" s="109"/>
      <c r="O23" s="109">
        <v>5</v>
      </c>
      <c r="P23" s="109">
        <v>2</v>
      </c>
      <c r="Q23" s="141" t="s">
        <v>158</v>
      </c>
      <c r="R23" s="141" t="s">
        <v>117</v>
      </c>
      <c r="S23" s="141" t="s">
        <v>94</v>
      </c>
      <c r="T23" s="141" t="s">
        <v>117</v>
      </c>
      <c r="U23" s="141" t="s">
        <v>122</v>
      </c>
      <c r="V23" s="134">
        <v>0.63636363636363635</v>
      </c>
      <c r="W23" s="132" t="s">
        <v>146</v>
      </c>
      <c r="X23" s="75">
        <v>1600</v>
      </c>
      <c r="Y23" s="66"/>
      <c r="Z23" s="66"/>
      <c r="AA23" s="66"/>
      <c r="AB23" s="66"/>
      <c r="AC23" s="66"/>
      <c r="AD23" s="66"/>
    </row>
    <row r="24" spans="1:30" x14ac:dyDescent="0.25">
      <c r="A24" s="24"/>
      <c r="B24" s="125" t="s">
        <v>159</v>
      </c>
      <c r="C24" s="126" t="s">
        <v>160</v>
      </c>
      <c r="D24" s="125" t="s">
        <v>84</v>
      </c>
      <c r="E24" s="127" t="s">
        <v>105</v>
      </c>
      <c r="F24" s="38"/>
      <c r="G24" s="128"/>
      <c r="H24" s="128">
        <v>1</v>
      </c>
      <c r="I24" s="128"/>
      <c r="J24" s="129" t="s">
        <v>106</v>
      </c>
      <c r="K24" s="129">
        <v>4</v>
      </c>
      <c r="L24" s="130"/>
      <c r="M24" s="130">
        <v>1</v>
      </c>
      <c r="N24" s="129"/>
      <c r="O24" s="130">
        <v>2</v>
      </c>
      <c r="P24" s="130"/>
      <c r="Q24" s="129" t="s">
        <v>161</v>
      </c>
      <c r="R24" s="129" t="s">
        <v>98</v>
      </c>
      <c r="S24" s="129"/>
      <c r="T24" s="129" t="s">
        <v>97</v>
      </c>
      <c r="U24" s="129" t="s">
        <v>93</v>
      </c>
      <c r="V24" s="131">
        <v>0.5</v>
      </c>
      <c r="W24" s="127" t="s">
        <v>162</v>
      </c>
      <c r="X24" s="32">
        <v>5000</v>
      </c>
      <c r="Y24" s="66"/>
      <c r="Z24" s="66"/>
      <c r="AA24" s="66"/>
      <c r="AB24" s="66"/>
      <c r="AC24" s="66"/>
      <c r="AD24" s="66"/>
    </row>
    <row r="25" spans="1:30" x14ac:dyDescent="0.25">
      <c r="A25" s="24"/>
      <c r="B25" s="125" t="s">
        <v>205</v>
      </c>
      <c r="C25" s="126" t="s">
        <v>163</v>
      </c>
      <c r="D25" s="125" t="s">
        <v>84</v>
      </c>
      <c r="E25" s="127" t="s">
        <v>105</v>
      </c>
      <c r="F25" s="38"/>
      <c r="G25" s="128"/>
      <c r="H25" s="128"/>
      <c r="I25" s="128">
        <v>1</v>
      </c>
      <c r="J25" s="32"/>
      <c r="K25" s="32" t="s">
        <v>164</v>
      </c>
      <c r="L25" s="130"/>
      <c r="M25" s="130">
        <v>1</v>
      </c>
      <c r="N25" s="129"/>
      <c r="O25" s="130"/>
      <c r="P25" s="130"/>
      <c r="Q25" s="129" t="s">
        <v>165</v>
      </c>
      <c r="R25" s="129" t="s">
        <v>117</v>
      </c>
      <c r="S25" s="129" t="s">
        <v>96</v>
      </c>
      <c r="T25" s="129" t="s">
        <v>95</v>
      </c>
      <c r="U25" s="129"/>
      <c r="V25" s="131">
        <v>0.8571428571428571</v>
      </c>
      <c r="W25" s="127" t="s">
        <v>83</v>
      </c>
      <c r="X25" s="32">
        <v>1620</v>
      </c>
      <c r="Y25" s="66"/>
      <c r="Z25" s="66"/>
      <c r="AA25" s="66"/>
      <c r="AB25" s="66"/>
      <c r="AC25" s="66"/>
      <c r="AD25" s="66"/>
    </row>
    <row r="26" spans="1:30" x14ac:dyDescent="0.25">
      <c r="A26" s="24"/>
      <c r="B26" s="125" t="s">
        <v>166</v>
      </c>
      <c r="C26" s="126" t="s">
        <v>167</v>
      </c>
      <c r="D26" s="125" t="s">
        <v>84</v>
      </c>
      <c r="E26" s="127" t="s">
        <v>136</v>
      </c>
      <c r="F26" s="38"/>
      <c r="G26" s="128">
        <v>1</v>
      </c>
      <c r="H26" s="128"/>
      <c r="I26" s="128"/>
      <c r="J26" s="129" t="s">
        <v>168</v>
      </c>
      <c r="K26" s="129">
        <v>5</v>
      </c>
      <c r="L26" s="130" t="s">
        <v>169</v>
      </c>
      <c r="M26" s="130">
        <v>1</v>
      </c>
      <c r="N26" s="129"/>
      <c r="O26" s="130">
        <v>2</v>
      </c>
      <c r="P26" s="130">
        <v>1</v>
      </c>
      <c r="Q26" s="129" t="s">
        <v>170</v>
      </c>
      <c r="R26" s="129"/>
      <c r="S26" s="129" t="s">
        <v>96</v>
      </c>
      <c r="T26" s="129" t="s">
        <v>206</v>
      </c>
      <c r="U26" s="129" t="s">
        <v>127</v>
      </c>
      <c r="V26" s="131">
        <v>0.83333333333333337</v>
      </c>
      <c r="W26" s="127" t="s">
        <v>171</v>
      </c>
      <c r="X26" s="32">
        <v>1506</v>
      </c>
      <c r="Y26" s="66"/>
      <c r="Z26" s="66"/>
      <c r="AA26" s="66"/>
      <c r="AB26" s="66"/>
      <c r="AC26" s="66"/>
      <c r="AD26" s="66"/>
    </row>
    <row r="27" spans="1:30" x14ac:dyDescent="0.25">
      <c r="A27" s="24"/>
      <c r="B27" s="92" t="s">
        <v>172</v>
      </c>
      <c r="C27" s="105" t="s">
        <v>173</v>
      </c>
      <c r="D27" s="92" t="s">
        <v>73</v>
      </c>
      <c r="E27" s="132" t="s">
        <v>136</v>
      </c>
      <c r="F27" s="38"/>
      <c r="G27" s="106"/>
      <c r="H27" s="133"/>
      <c r="I27" s="106">
        <v>1</v>
      </c>
      <c r="J27" s="107" t="s">
        <v>168</v>
      </c>
      <c r="K27" s="107">
        <v>3</v>
      </c>
      <c r="L27" s="133"/>
      <c r="M27" s="108">
        <v>1</v>
      </c>
      <c r="N27" s="109"/>
      <c r="O27" s="109"/>
      <c r="P27" s="109"/>
      <c r="Q27" s="141" t="s">
        <v>133</v>
      </c>
      <c r="R27" s="141" t="s">
        <v>94</v>
      </c>
      <c r="S27" s="141" t="s">
        <v>207</v>
      </c>
      <c r="T27" s="141" t="s">
        <v>127</v>
      </c>
      <c r="U27" s="141" t="s">
        <v>94</v>
      </c>
      <c r="V27" s="134">
        <v>0.45500000000000002</v>
      </c>
      <c r="W27" s="132" t="s">
        <v>171</v>
      </c>
      <c r="X27" s="75">
        <v>1110</v>
      </c>
      <c r="Y27" s="66"/>
      <c r="Z27" s="66"/>
      <c r="AA27" s="66"/>
      <c r="AB27" s="66"/>
      <c r="AC27" s="66"/>
      <c r="AD27" s="66"/>
    </row>
    <row r="28" spans="1:30" x14ac:dyDescent="0.25">
      <c r="A28" s="24"/>
      <c r="B28" s="92" t="s">
        <v>174</v>
      </c>
      <c r="C28" s="105" t="s">
        <v>175</v>
      </c>
      <c r="D28" s="92" t="s">
        <v>73</v>
      </c>
      <c r="E28" s="132" t="s">
        <v>136</v>
      </c>
      <c r="F28" s="38"/>
      <c r="G28" s="106"/>
      <c r="H28" s="133"/>
      <c r="I28" s="106">
        <v>1</v>
      </c>
      <c r="J28" s="107" t="s">
        <v>106</v>
      </c>
      <c r="K28" s="107">
        <v>5</v>
      </c>
      <c r="L28" s="133"/>
      <c r="M28" s="108">
        <v>1</v>
      </c>
      <c r="N28" s="109"/>
      <c r="O28" s="109"/>
      <c r="P28" s="109">
        <v>2</v>
      </c>
      <c r="Q28" s="141" t="s">
        <v>161</v>
      </c>
      <c r="R28" s="141" t="s">
        <v>112</v>
      </c>
      <c r="S28" s="141" t="s">
        <v>95</v>
      </c>
      <c r="T28" s="141" t="s">
        <v>117</v>
      </c>
      <c r="U28" s="141" t="s">
        <v>94</v>
      </c>
      <c r="V28" s="134">
        <v>0.5</v>
      </c>
      <c r="W28" s="132" t="s">
        <v>171</v>
      </c>
      <c r="X28" s="75">
        <v>1480</v>
      </c>
      <c r="Y28" s="66"/>
      <c r="Z28" s="66"/>
      <c r="AA28" s="66"/>
      <c r="AB28" s="66"/>
      <c r="AC28" s="66"/>
      <c r="AD28" s="66"/>
    </row>
    <row r="29" spans="1:30" x14ac:dyDescent="0.25">
      <c r="A29" s="24"/>
      <c r="B29" s="23" t="s">
        <v>7</v>
      </c>
      <c r="C29" s="18"/>
      <c r="D29" s="17"/>
      <c r="E29" s="76"/>
      <c r="F29" s="38"/>
      <c r="G29" s="19">
        <f>SUM(G20:G28)</f>
        <v>4</v>
      </c>
      <c r="H29" s="19">
        <f>SUM(H20:H28)</f>
        <v>1</v>
      </c>
      <c r="I29" s="19">
        <f>SUM(I20:I28)</f>
        <v>4</v>
      </c>
      <c r="J29" s="18"/>
      <c r="K29" s="18"/>
      <c r="L29" s="18"/>
      <c r="M29" s="19">
        <f t="shared" ref="M29:P29" si="1">SUM(M20:M28)</f>
        <v>9</v>
      </c>
      <c r="N29" s="19">
        <v>0</v>
      </c>
      <c r="O29" s="19">
        <f t="shared" si="1"/>
        <v>10</v>
      </c>
      <c r="P29" s="19">
        <f t="shared" si="1"/>
        <v>5</v>
      </c>
      <c r="Q29" s="79" t="s">
        <v>208</v>
      </c>
      <c r="R29" s="79" t="s">
        <v>133</v>
      </c>
      <c r="S29" s="79" t="s">
        <v>209</v>
      </c>
      <c r="T29" s="79" t="s">
        <v>210</v>
      </c>
      <c r="U29" s="79" t="s">
        <v>211</v>
      </c>
      <c r="V29" s="34">
        <v>0.57999999999999996</v>
      </c>
      <c r="W29" s="78"/>
      <c r="X29" s="79"/>
      <c r="Y29" s="66"/>
      <c r="Z29" s="66"/>
      <c r="AA29" s="66"/>
      <c r="AB29" s="66"/>
      <c r="AC29" s="66"/>
      <c r="AD29" s="66"/>
    </row>
    <row r="30" spans="1:30" x14ac:dyDescent="0.25">
      <c r="A30" s="24"/>
      <c r="B30" s="101" t="s">
        <v>44</v>
      </c>
      <c r="C30" s="83" t="s">
        <v>176</v>
      </c>
      <c r="D30" s="104"/>
      <c r="E30" s="61"/>
      <c r="F30" s="62"/>
      <c r="G30" s="96"/>
      <c r="H30" s="61"/>
      <c r="I30" s="63"/>
      <c r="J30" s="61"/>
      <c r="K30" s="61"/>
      <c r="L30" s="61"/>
      <c r="M30" s="61"/>
      <c r="N30" s="61"/>
      <c r="O30" s="61"/>
      <c r="P30" s="61"/>
      <c r="Q30" s="61"/>
      <c r="R30" s="83"/>
      <c r="S30" s="61"/>
      <c r="T30" s="61"/>
      <c r="U30" s="61"/>
      <c r="V30" s="61"/>
      <c r="W30" s="83"/>
      <c r="X30" s="94"/>
      <c r="Y30" s="66"/>
      <c r="Z30" s="66"/>
      <c r="AA30" s="66"/>
      <c r="AB30" s="66"/>
      <c r="AC30" s="66"/>
      <c r="AD30" s="66"/>
    </row>
    <row r="31" spans="1:30" x14ac:dyDescent="0.25">
      <c r="A31" s="145"/>
      <c r="B31" s="97"/>
      <c r="C31" s="102"/>
      <c r="D31" s="102"/>
      <c r="E31" s="81"/>
      <c r="F31" s="81"/>
      <c r="G31" s="98"/>
      <c r="H31" s="99"/>
      <c r="I31" s="80"/>
      <c r="J31" s="99"/>
      <c r="K31" s="80"/>
      <c r="L31" s="99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100"/>
      <c r="Y31" s="66"/>
      <c r="Z31" s="57"/>
      <c r="AA31" s="57"/>
      <c r="AB31" s="57"/>
      <c r="AC31" s="66"/>
      <c r="AD31" s="66"/>
    </row>
    <row r="32" spans="1:30" x14ac:dyDescent="0.25">
      <c r="A32" s="24"/>
      <c r="B32" s="57"/>
      <c r="C32" s="36"/>
      <c r="D32" s="57"/>
      <c r="E32" s="110"/>
      <c r="G32" s="36"/>
      <c r="H32" s="38"/>
      <c r="I32" s="36"/>
      <c r="J32" s="25"/>
      <c r="K32" s="25"/>
      <c r="L32" s="2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57"/>
      <c r="X32" s="36"/>
      <c r="Y32" s="66"/>
      <c r="Z32" s="66"/>
      <c r="AA32" s="66"/>
      <c r="AB32" s="66"/>
      <c r="AC32" s="66"/>
      <c r="AD32" s="66"/>
    </row>
    <row r="33" spans="1:30" x14ac:dyDescent="0.25">
      <c r="A33" s="24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36"/>
      <c r="T33" s="36"/>
      <c r="U33" s="36"/>
      <c r="V33" s="36"/>
      <c r="W33" s="57"/>
      <c r="X33" s="36"/>
      <c r="Y33" s="66"/>
      <c r="Z33" s="66"/>
      <c r="AA33" s="66"/>
      <c r="AB33" s="66"/>
      <c r="AC33" s="66"/>
      <c r="AD33" s="66"/>
    </row>
    <row r="34" spans="1:30" x14ac:dyDescent="0.25">
      <c r="A34" s="2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36"/>
      <c r="T34" s="36"/>
      <c r="U34" s="36"/>
      <c r="V34" s="36"/>
      <c r="W34" s="57"/>
      <c r="X34" s="57"/>
      <c r="Y34" s="66"/>
      <c r="Z34" s="66"/>
      <c r="AA34" s="66"/>
      <c r="AB34" s="66"/>
      <c r="AC34" s="66"/>
      <c r="AD34" s="66"/>
    </row>
    <row r="35" spans="1:30" x14ac:dyDescent="0.25">
      <c r="A35" s="2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36"/>
      <c r="T35" s="36"/>
      <c r="U35" s="36"/>
      <c r="V35" s="36"/>
      <c r="W35" s="57"/>
      <c r="X35" s="57"/>
      <c r="Y35" s="66"/>
      <c r="Z35" s="66"/>
      <c r="AA35" s="66"/>
      <c r="AB35" s="66"/>
      <c r="AC35" s="66"/>
      <c r="AD35" s="66"/>
    </row>
    <row r="36" spans="1:30" x14ac:dyDescent="0.25">
      <c r="A36" s="2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36"/>
      <c r="T36" s="36"/>
      <c r="U36" s="36"/>
      <c r="V36" s="36"/>
      <c r="W36" s="146"/>
      <c r="X36" s="146"/>
      <c r="Y36" s="66"/>
      <c r="Z36" s="66"/>
      <c r="AA36" s="66"/>
      <c r="AB36" s="66"/>
      <c r="AC36" s="66"/>
      <c r="AD36" s="66"/>
    </row>
    <row r="37" spans="1:30" x14ac:dyDescent="0.25">
      <c r="A37" s="24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36"/>
      <c r="T37" s="36"/>
      <c r="U37" s="36"/>
      <c r="V37" s="36"/>
      <c r="W37" s="57"/>
      <c r="X37" s="36"/>
      <c r="Y37" s="66"/>
      <c r="Z37" s="66"/>
      <c r="AA37" s="66"/>
      <c r="AB37" s="66"/>
      <c r="AC37" s="66"/>
      <c r="AD37" s="66"/>
    </row>
    <row r="38" spans="1:30" x14ac:dyDescent="0.25">
      <c r="A38" s="24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36"/>
      <c r="T38" s="36"/>
      <c r="U38" s="36"/>
      <c r="V38" s="36"/>
      <c r="W38" s="57"/>
      <c r="X38" s="36"/>
      <c r="Y38" s="66"/>
      <c r="Z38" s="66"/>
      <c r="AA38" s="66"/>
      <c r="AB38" s="66"/>
      <c r="AC38" s="66"/>
      <c r="AD38" s="66"/>
    </row>
    <row r="39" spans="1:30" x14ac:dyDescent="0.25">
      <c r="A39" s="24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36"/>
      <c r="T39" s="36"/>
      <c r="U39" s="36"/>
      <c r="V39" s="36"/>
      <c r="W39" s="57"/>
      <c r="X39" s="36"/>
      <c r="Y39" s="66"/>
      <c r="Z39" s="66"/>
      <c r="AA39" s="66"/>
      <c r="AB39" s="66"/>
      <c r="AC39" s="66"/>
      <c r="AD39" s="66"/>
    </row>
    <row r="40" spans="1:30" x14ac:dyDescent="0.25">
      <c r="A40" s="24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36"/>
      <c r="T40" s="36"/>
      <c r="U40" s="36"/>
      <c r="V40" s="36"/>
      <c r="W40" s="57"/>
      <c r="X40" s="36"/>
      <c r="Y40" s="66"/>
      <c r="Z40" s="66"/>
      <c r="AA40" s="66"/>
      <c r="AB40" s="66"/>
      <c r="AC40" s="66"/>
      <c r="AD40" s="66"/>
    </row>
    <row r="41" spans="1:30" x14ac:dyDescent="0.25">
      <c r="A41" s="24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36"/>
      <c r="T41" s="36"/>
      <c r="U41" s="36"/>
      <c r="V41" s="36"/>
      <c r="W41" s="57"/>
      <c r="X41" s="36"/>
      <c r="Y41" s="66"/>
      <c r="Z41" s="66"/>
      <c r="AA41" s="66"/>
      <c r="AB41" s="66"/>
      <c r="AC41" s="66"/>
      <c r="AD41" s="66"/>
    </row>
    <row r="42" spans="1:30" x14ac:dyDescent="0.25">
      <c r="A42" s="24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36"/>
      <c r="T42" s="36"/>
      <c r="U42" s="36"/>
      <c r="V42" s="36"/>
      <c r="W42" s="57"/>
      <c r="X42" s="36"/>
      <c r="Y42" s="66"/>
      <c r="Z42" s="66"/>
      <c r="AA42" s="66"/>
      <c r="AB42" s="66"/>
      <c r="AC42" s="66"/>
      <c r="AD42" s="66"/>
    </row>
    <row r="43" spans="1:30" x14ac:dyDescent="0.25">
      <c r="A43" s="24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6"/>
      <c r="T43" s="36"/>
      <c r="U43" s="36"/>
      <c r="V43" s="36"/>
      <c r="W43" s="57"/>
      <c r="X43" s="36"/>
      <c r="Y43" s="66"/>
      <c r="Z43" s="66"/>
      <c r="AA43" s="66"/>
      <c r="AB43" s="66"/>
      <c r="AC43" s="66"/>
      <c r="AD43" s="66"/>
    </row>
    <row r="44" spans="1:30" x14ac:dyDescent="0.25">
      <c r="A44" s="2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6"/>
      <c r="T44" s="36"/>
      <c r="U44" s="36"/>
      <c r="V44" s="36"/>
      <c r="W44" s="57"/>
      <c r="X44" s="36"/>
      <c r="Y44" s="66"/>
      <c r="Z44" s="66"/>
      <c r="AA44" s="66"/>
      <c r="AB44" s="66"/>
      <c r="AC44" s="66"/>
      <c r="AD44" s="66"/>
    </row>
    <row r="45" spans="1:30" x14ac:dyDescent="0.25">
      <c r="A45" s="24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36"/>
      <c r="T45" s="36"/>
      <c r="U45" s="36"/>
      <c r="V45" s="36"/>
      <c r="W45" s="57"/>
      <c r="X45" s="36"/>
      <c r="Y45" s="66"/>
      <c r="Z45" s="66"/>
      <c r="AA45" s="66"/>
      <c r="AB45" s="66"/>
      <c r="AC45" s="66"/>
      <c r="AD45" s="66"/>
    </row>
    <row r="46" spans="1:30" x14ac:dyDescent="0.25">
      <c r="A46" s="24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36"/>
      <c r="T46" s="36"/>
      <c r="U46" s="36"/>
      <c r="V46" s="36"/>
      <c r="W46" s="57"/>
      <c r="X46" s="36"/>
      <c r="Y46" s="66"/>
      <c r="Z46" s="66"/>
      <c r="AA46" s="66"/>
      <c r="AB46" s="66"/>
      <c r="AC46" s="66"/>
      <c r="AD46" s="66"/>
    </row>
    <row r="47" spans="1:30" x14ac:dyDescent="0.25">
      <c r="A47" s="2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36"/>
      <c r="T47" s="36"/>
      <c r="U47" s="36"/>
      <c r="V47" s="36"/>
      <c r="W47" s="57"/>
      <c r="X47" s="36"/>
      <c r="Y47" s="66"/>
      <c r="Z47" s="66"/>
      <c r="AA47" s="66"/>
      <c r="AB47" s="66"/>
      <c r="AC47" s="66"/>
      <c r="AD47" s="66"/>
    </row>
    <row r="48" spans="1:30" x14ac:dyDescent="0.25">
      <c r="A48" s="2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36"/>
      <c r="T48" s="36"/>
      <c r="U48" s="36"/>
      <c r="V48" s="36"/>
      <c r="W48" s="57"/>
      <c r="X48" s="36"/>
      <c r="Y48" s="66"/>
      <c r="Z48" s="66"/>
      <c r="AA48" s="66"/>
      <c r="AB48" s="66"/>
      <c r="AC48" s="66"/>
      <c r="AD48" s="66"/>
    </row>
    <row r="49" spans="1:30" x14ac:dyDescent="0.25">
      <c r="A49" s="2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36"/>
      <c r="T49" s="36"/>
      <c r="U49" s="36"/>
      <c r="V49" s="36"/>
      <c r="W49" s="57"/>
      <c r="X49" s="36"/>
      <c r="Y49" s="66"/>
      <c r="Z49" s="66"/>
      <c r="AA49" s="66"/>
      <c r="AB49" s="66"/>
      <c r="AC49" s="66"/>
      <c r="AD49" s="66"/>
    </row>
    <row r="50" spans="1:30" x14ac:dyDescent="0.25">
      <c r="A50" s="2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36"/>
      <c r="T50" s="36"/>
      <c r="U50" s="36"/>
      <c r="V50" s="36"/>
      <c r="W50" s="57"/>
      <c r="X50" s="36"/>
      <c r="Y50" s="66"/>
      <c r="Z50" s="66"/>
      <c r="AA50" s="66"/>
      <c r="AB50" s="66"/>
      <c r="AC50" s="66"/>
      <c r="AD50" s="66"/>
    </row>
    <row r="51" spans="1:30" x14ac:dyDescent="0.25">
      <c r="A51" s="2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36"/>
      <c r="T51" s="36"/>
      <c r="U51" s="36"/>
      <c r="V51" s="36"/>
      <c r="W51" s="57"/>
      <c r="X51" s="36"/>
      <c r="Y51" s="66"/>
      <c r="Z51" s="66"/>
      <c r="AA51" s="66"/>
      <c r="AB51" s="66"/>
      <c r="AC51" s="66"/>
      <c r="AD51" s="66"/>
    </row>
    <row r="52" spans="1:30" x14ac:dyDescent="0.25">
      <c r="A52" s="2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36"/>
      <c r="T52" s="36"/>
      <c r="U52" s="36"/>
      <c r="V52" s="36"/>
      <c r="W52" s="57"/>
      <c r="X52" s="36"/>
      <c r="Y52" s="66"/>
      <c r="Z52" s="66"/>
      <c r="AA52" s="66"/>
      <c r="AB52" s="66"/>
      <c r="AC52" s="66"/>
      <c r="AD52" s="66"/>
    </row>
    <row r="53" spans="1:30" x14ac:dyDescent="0.25">
      <c r="A53" s="24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36"/>
      <c r="T53" s="36"/>
      <c r="U53" s="36"/>
      <c r="V53" s="36"/>
      <c r="W53" s="57"/>
      <c r="X53" s="36"/>
      <c r="Y53" s="66"/>
      <c r="Z53" s="66"/>
      <c r="AA53" s="66"/>
      <c r="AB53" s="66"/>
      <c r="AC53" s="66"/>
      <c r="AD53" s="66"/>
    </row>
    <row r="54" spans="1:30" x14ac:dyDescent="0.25">
      <c r="A54" s="24"/>
      <c r="B54" s="57"/>
      <c r="C54" s="36"/>
      <c r="D54" s="57"/>
      <c r="E54" s="110"/>
      <c r="G54" s="36"/>
      <c r="H54" s="38"/>
      <c r="I54" s="36"/>
      <c r="J54" s="25"/>
      <c r="K54" s="25"/>
      <c r="L54" s="25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57"/>
      <c r="X54" s="36"/>
      <c r="Y54" s="66"/>
      <c r="Z54" s="66"/>
      <c r="AA54" s="66"/>
      <c r="AB54" s="66"/>
      <c r="AC54" s="66"/>
      <c r="AD54" s="66"/>
    </row>
    <row r="55" spans="1:30" x14ac:dyDescent="0.25">
      <c r="A55" s="24"/>
      <c r="B55" s="57"/>
      <c r="C55" s="36"/>
      <c r="D55" s="57"/>
      <c r="E55" s="110"/>
      <c r="G55" s="36"/>
      <c r="H55" s="38"/>
      <c r="I55" s="36"/>
      <c r="J55" s="25"/>
      <c r="K55" s="25"/>
      <c r="L55" s="25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57"/>
      <c r="X55" s="36"/>
      <c r="Y55" s="66"/>
      <c r="Z55" s="66"/>
      <c r="AA55" s="66"/>
      <c r="AB55" s="66"/>
      <c r="AC55" s="66"/>
      <c r="AD55" s="66"/>
    </row>
    <row r="56" spans="1:30" x14ac:dyDescent="0.25">
      <c r="A56" s="24"/>
      <c r="B56" s="57"/>
      <c r="C56" s="36"/>
      <c r="D56" s="57"/>
      <c r="E56" s="110"/>
      <c r="G56" s="36"/>
      <c r="H56" s="38"/>
      <c r="I56" s="36"/>
      <c r="J56" s="25"/>
      <c r="K56" s="25"/>
      <c r="L56" s="2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57"/>
      <c r="X56" s="36"/>
      <c r="Y56" s="66"/>
      <c r="Z56" s="66"/>
      <c r="AA56" s="66"/>
      <c r="AB56" s="66"/>
      <c r="AC56" s="66"/>
      <c r="AD56" s="66"/>
    </row>
    <row r="57" spans="1:30" x14ac:dyDescent="0.25">
      <c r="A57" s="24"/>
      <c r="B57" s="57"/>
      <c r="C57" s="36"/>
      <c r="D57" s="57"/>
      <c r="E57" s="110"/>
      <c r="G57" s="36"/>
      <c r="H57" s="38"/>
      <c r="I57" s="36"/>
      <c r="J57" s="25"/>
      <c r="K57" s="25"/>
      <c r="L57" s="25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57"/>
      <c r="X57" s="36"/>
      <c r="Y57" s="66"/>
      <c r="Z57" s="66"/>
      <c r="AA57" s="66"/>
      <c r="AB57" s="66"/>
      <c r="AC57" s="66"/>
      <c r="AD57" s="66"/>
    </row>
    <row r="58" spans="1:30" x14ac:dyDescent="0.25">
      <c r="A58" s="24"/>
      <c r="B58" s="57"/>
      <c r="C58" s="36"/>
      <c r="D58" s="57"/>
      <c r="E58" s="110"/>
      <c r="G58" s="36"/>
      <c r="H58" s="38"/>
      <c r="I58" s="36"/>
      <c r="J58" s="25"/>
      <c r="K58" s="25"/>
      <c r="L58" s="2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57"/>
      <c r="X58" s="36"/>
      <c r="Y58" s="66"/>
      <c r="Z58" s="66"/>
      <c r="AA58" s="66"/>
      <c r="AB58" s="66"/>
      <c r="AC58" s="66"/>
      <c r="AD58" s="66"/>
    </row>
    <row r="59" spans="1:30" x14ac:dyDescent="0.25">
      <c r="A59" s="24"/>
      <c r="B59" s="57"/>
      <c r="C59" s="36"/>
      <c r="D59" s="57"/>
      <c r="E59" s="110"/>
      <c r="G59" s="36"/>
      <c r="H59" s="38"/>
      <c r="I59" s="36"/>
      <c r="J59" s="25"/>
      <c r="K59" s="25"/>
      <c r="L59" s="25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57"/>
      <c r="X59" s="36"/>
      <c r="Y59" s="66"/>
      <c r="Z59" s="66"/>
      <c r="AA59" s="66"/>
      <c r="AB59" s="66"/>
      <c r="AC59" s="66"/>
      <c r="AD59" s="66"/>
    </row>
    <row r="60" spans="1:30" x14ac:dyDescent="0.25">
      <c r="A60" s="24"/>
      <c r="B60" s="57"/>
      <c r="C60" s="36"/>
      <c r="D60" s="57"/>
      <c r="E60" s="110"/>
      <c r="G60" s="36"/>
      <c r="H60" s="38"/>
      <c r="I60" s="36"/>
      <c r="J60" s="25"/>
      <c r="K60" s="25"/>
      <c r="L60" s="25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57"/>
      <c r="X60" s="36"/>
      <c r="Y60" s="66"/>
      <c r="Z60" s="66"/>
      <c r="AA60" s="66"/>
      <c r="AB60" s="66"/>
      <c r="AC60" s="66"/>
      <c r="AD60" s="66"/>
    </row>
    <row r="61" spans="1:30" x14ac:dyDescent="0.25">
      <c r="A61" s="24"/>
      <c r="B61" s="57"/>
      <c r="C61" s="36"/>
      <c r="D61" s="57"/>
      <c r="E61" s="57"/>
      <c r="F61" s="25"/>
      <c r="G61" s="36"/>
      <c r="H61" s="38"/>
      <c r="I61" s="36"/>
      <c r="J61" s="25"/>
      <c r="K61" s="25"/>
      <c r="L61" s="25"/>
      <c r="M61" s="25"/>
      <c r="N61" s="56"/>
      <c r="O61" s="56"/>
      <c r="P61" s="25"/>
      <c r="Q61" s="25"/>
      <c r="R61" s="25"/>
      <c r="S61" s="25"/>
      <c r="T61" s="25"/>
      <c r="U61" s="25"/>
      <c r="V61" s="25"/>
      <c r="W61" s="57"/>
      <c r="X61" s="25"/>
      <c r="Y61" s="66"/>
      <c r="Z61" s="66"/>
      <c r="AA61" s="66"/>
      <c r="AB61" s="66"/>
      <c r="AC61" s="66"/>
      <c r="AD61" s="66"/>
    </row>
    <row r="62" spans="1:30" x14ac:dyDescent="0.25">
      <c r="A62" s="24"/>
      <c r="B62" s="57"/>
      <c r="C62" s="36"/>
      <c r="D62" s="57"/>
      <c r="E62" s="57"/>
      <c r="F62" s="25"/>
      <c r="G62" s="36"/>
      <c r="H62" s="38"/>
      <c r="I62" s="36"/>
      <c r="J62" s="25"/>
      <c r="K62" s="25"/>
      <c r="L62" s="25"/>
      <c r="M62" s="25"/>
      <c r="N62" s="56"/>
      <c r="O62" s="56"/>
      <c r="P62" s="25"/>
      <c r="Q62" s="25"/>
      <c r="R62" s="25"/>
      <c r="S62" s="25"/>
      <c r="T62" s="25"/>
      <c r="U62" s="25"/>
      <c r="V62" s="25"/>
      <c r="W62" s="57"/>
      <c r="X62" s="25"/>
      <c r="Y62" s="66"/>
      <c r="Z62" s="66"/>
      <c r="AA62" s="66"/>
      <c r="AB62" s="66"/>
      <c r="AC62" s="66"/>
      <c r="AD62" s="66"/>
    </row>
    <row r="63" spans="1:30" x14ac:dyDescent="0.25">
      <c r="A63" s="24"/>
      <c r="B63" s="57"/>
      <c r="C63" s="36"/>
      <c r="D63" s="57"/>
      <c r="E63" s="57"/>
      <c r="F63" s="25"/>
      <c r="G63" s="36"/>
      <c r="H63" s="38"/>
      <c r="I63" s="36"/>
      <c r="J63" s="25"/>
      <c r="K63" s="25"/>
      <c r="L63" s="25"/>
      <c r="M63" s="25"/>
      <c r="N63" s="56"/>
      <c r="O63" s="56"/>
      <c r="P63" s="25"/>
      <c r="Q63" s="25"/>
      <c r="R63" s="25"/>
      <c r="S63" s="25"/>
      <c r="T63" s="25"/>
      <c r="U63" s="25"/>
      <c r="V63" s="25"/>
      <c r="W63" s="57"/>
      <c r="X63" s="25"/>
      <c r="Y63" s="66"/>
      <c r="Z63" s="66"/>
      <c r="AA63" s="66"/>
      <c r="AB63" s="66"/>
      <c r="AC63" s="66"/>
      <c r="AD63" s="66"/>
    </row>
    <row r="64" spans="1:30" x14ac:dyDescent="0.25">
      <c r="A64" s="24"/>
      <c r="B64" s="57"/>
      <c r="C64" s="36"/>
      <c r="D64" s="57"/>
      <c r="E64" s="57"/>
      <c r="F64" s="25"/>
      <c r="G64" s="36"/>
      <c r="H64" s="38"/>
      <c r="I64" s="36"/>
      <c r="J64" s="25"/>
      <c r="K64" s="25"/>
      <c r="L64" s="25"/>
      <c r="M64" s="25"/>
      <c r="N64" s="56"/>
      <c r="O64" s="56"/>
      <c r="P64" s="25"/>
      <c r="Q64" s="25"/>
      <c r="R64" s="25"/>
      <c r="S64" s="25"/>
      <c r="T64" s="25"/>
      <c r="U64" s="25"/>
      <c r="V64" s="25"/>
      <c r="W64" s="57"/>
      <c r="X64" s="25"/>
      <c r="Y64" s="66"/>
      <c r="Z64" s="66"/>
      <c r="AA64" s="66"/>
      <c r="AB64" s="66"/>
      <c r="AC64" s="66"/>
      <c r="AD64" s="66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2020-09-12T14:04:08Z</dcterms:modified>
</cp:coreProperties>
</file>