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S24" i="3" l="1"/>
  <c r="AG24" i="3"/>
  <c r="O30" i="3" l="1"/>
  <c r="N30" i="3"/>
  <c r="M30" i="3"/>
  <c r="L30" i="3"/>
  <c r="K30" i="3"/>
  <c r="AS27" i="3"/>
  <c r="AQ27" i="3"/>
  <c r="AP27" i="3"/>
  <c r="AO27" i="3"/>
  <c r="AN27" i="3"/>
  <c r="AM27" i="3"/>
  <c r="AG27" i="3"/>
  <c r="K32" i="3" s="1"/>
  <c r="AE27" i="3"/>
  <c r="I32" i="3" s="1"/>
  <c r="AD27" i="3"/>
  <c r="AC27" i="3"/>
  <c r="G32" i="3" s="1"/>
  <c r="AB27" i="3"/>
  <c r="AA27" i="3"/>
  <c r="E32" i="3" s="1"/>
  <c r="W27" i="3"/>
  <c r="U27" i="3"/>
  <c r="T27" i="3"/>
  <c r="S27" i="3"/>
  <c r="R27" i="3"/>
  <c r="Q27" i="3"/>
  <c r="K27" i="3"/>
  <c r="K31" i="3" s="1"/>
  <c r="I27" i="3"/>
  <c r="I31" i="3" s="1"/>
  <c r="H27" i="3"/>
  <c r="H31" i="3" s="1"/>
  <c r="G27" i="3"/>
  <c r="G31" i="3" s="1"/>
  <c r="G33" i="3" s="1"/>
  <c r="F27" i="3"/>
  <c r="F31" i="3" s="1"/>
  <c r="N31" i="3" s="1"/>
  <c r="E27" i="3"/>
  <c r="E31" i="3" s="1"/>
  <c r="E33" i="3" s="1"/>
  <c r="AR27" i="3" l="1"/>
  <c r="O31" i="3"/>
  <c r="J27" i="3"/>
  <c r="M31" i="3"/>
  <c r="L31" i="3"/>
  <c r="F32" i="3"/>
  <c r="L32" i="3" s="1"/>
  <c r="H32" i="3"/>
  <c r="H33" i="3" s="1"/>
  <c r="M33" i="3" s="1"/>
  <c r="K33" i="3"/>
  <c r="I33" i="3"/>
  <c r="J31" i="3"/>
  <c r="J32" i="3"/>
  <c r="O32" i="3"/>
  <c r="M32" i="3"/>
  <c r="AF27" i="3"/>
  <c r="AA24" i="1"/>
  <c r="I30" i="1"/>
  <c r="Z24" i="1"/>
  <c r="H30" i="1"/>
  <c r="Y24" i="1"/>
  <c r="G30" i="1"/>
  <c r="X24" i="1"/>
  <c r="F30" i="1"/>
  <c r="W24" i="1"/>
  <c r="E30" i="1"/>
  <c r="L24" i="1"/>
  <c r="K24" i="1"/>
  <c r="J24" i="1"/>
  <c r="I24" i="1"/>
  <c r="I28" i="1"/>
  <c r="I31" i="1"/>
  <c r="H24" i="1"/>
  <c r="H28" i="1"/>
  <c r="H31" i="1"/>
  <c r="G24" i="1"/>
  <c r="G28" i="1"/>
  <c r="G31" i="1"/>
  <c r="F24" i="1"/>
  <c r="F28" i="1"/>
  <c r="E24" i="1"/>
  <c r="E28" i="1"/>
  <c r="M7" i="1"/>
  <c r="M24" i="1"/>
  <c r="AI24" i="1"/>
  <c r="AH24" i="1"/>
  <c r="AG24" i="1"/>
  <c r="AF24" i="1"/>
  <c r="AE24" i="1"/>
  <c r="AD24" i="1"/>
  <c r="T24" i="1"/>
  <c r="S24" i="1"/>
  <c r="R24" i="1"/>
  <c r="Q24" i="1"/>
  <c r="P24" i="1"/>
  <c r="L30" i="1"/>
  <c r="D25" i="1"/>
  <c r="K30" i="1"/>
  <c r="M30" i="1"/>
  <c r="E31" i="1"/>
  <c r="L31" i="1"/>
  <c r="L28" i="1"/>
  <c r="M28" i="1"/>
  <c r="K28" i="1"/>
  <c r="F31" i="1"/>
  <c r="K31" i="1"/>
  <c r="M31" i="1"/>
  <c r="N32" i="3" l="1"/>
  <c r="F33" i="3"/>
  <c r="O33" i="3"/>
  <c r="J33" i="3"/>
  <c r="N33" i="3" l="1"/>
  <c r="L33" i="3"/>
</calcChain>
</file>

<file path=xl/sharedStrings.xml><?xml version="1.0" encoding="utf-8"?>
<sst xmlns="http://schemas.openxmlformats.org/spreadsheetml/2006/main" count="271" uniqueCount="91">
  <si>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</si>
  <si>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</si>
  <si>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</si>
  <si>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</si>
  <si>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</si>
  <si>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</si>
  <si>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</si>
  <si>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</si>
  <si>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</si>
  <si>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</si>
  <si>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</si>
  <si>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</si>
  <si>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</si>
  <si>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</si>
  <si>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</si>
  <si>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</si>
  <si>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</si>
  <si>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</si>
  <si>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</si>
  <si>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</si>
  <si>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</si>
  <si>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</si>
  <si>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</si>
  <si>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</si>
  <si>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</si>
  <si>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</si>
  <si>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</si>
  <si>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</si>
  <si>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</si>
  <si>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</si>
  <si>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</si>
  <si>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</si>
  <si>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</si>
  <si>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</si>
  <si>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</si>
  <si>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JäPe</t>
  </si>
  <si>
    <t>18.05. 2004  KiPa - JäPe  1-2  (1-7, 7-0, 0-0, 12)</t>
  </si>
  <si>
    <t xml:space="preserve">  26 v   4 kk   4 pv</t>
  </si>
  <si>
    <t>3.  ottelu</t>
  </si>
  <si>
    <t>03.06. 2004  SoJy - JäPe  2-0  (2-1, 19-3)</t>
  </si>
  <si>
    <t xml:space="preserve">  26 v   4 kk 20 pv</t>
  </si>
  <si>
    <t>suomensarja</t>
  </si>
  <si>
    <t>KiPe</t>
  </si>
  <si>
    <t>ykköspesis</t>
  </si>
  <si>
    <t>RiiPe</t>
  </si>
  <si>
    <t>10.</t>
  </si>
  <si>
    <t>7.</t>
  </si>
  <si>
    <t>5.</t>
  </si>
  <si>
    <t>9.</t>
  </si>
  <si>
    <t>4.</t>
  </si>
  <si>
    <t>6.</t>
  </si>
  <si>
    <t>15.</t>
  </si>
  <si>
    <t>KiPe  2</t>
  </si>
  <si>
    <t>Seurat</t>
  </si>
  <si>
    <t>KiPe = Kinnarin Pesis  (1998)</t>
  </si>
  <si>
    <t>JäPe = Järvenpään Pesis</t>
  </si>
  <si>
    <t>14.1.1978   Järvenpää</t>
  </si>
  <si>
    <t>KiPe*</t>
  </si>
  <si>
    <t>YKKÖSPESIS</t>
  </si>
  <si>
    <t>11.</t>
  </si>
  <si>
    <t>Tahko = Hyvinkään Tahko  (1915)</t>
  </si>
  <si>
    <t>Tahko  2</t>
  </si>
  <si>
    <t>3.</t>
  </si>
  <si>
    <t>JoKo</t>
  </si>
  <si>
    <t>JoKo = Jokioisten Koetus  (1902)</t>
  </si>
  <si>
    <t>KiPe* = Kinnarin Pesis 2006  (2005)</t>
  </si>
  <si>
    <t>hSM</t>
  </si>
  <si>
    <t xml:space="preserve"> Arvo-ottelut</t>
  </si>
  <si>
    <t>Mitalit</t>
  </si>
  <si>
    <t xml:space="preserve">Lyöty </t>
  </si>
  <si>
    <t xml:space="preserve">Tuotu </t>
  </si>
  <si>
    <t>Palo = Järvenpään Palo  (1914),  kasvattajaseura</t>
  </si>
  <si>
    <t>L+T</t>
  </si>
  <si>
    <t>SUOMENSARJA</t>
  </si>
  <si>
    <t>KAIKKI OTTELUT</t>
  </si>
  <si>
    <t>YHTEENSÄ</t>
  </si>
  <si>
    <t>RePe = Rekolan Pesis  (1998)</t>
  </si>
  <si>
    <t>8.</t>
  </si>
  <si>
    <t>Tahko 2</t>
  </si>
  <si>
    <t>2.</t>
  </si>
  <si>
    <t>RePe</t>
  </si>
  <si>
    <t>RiiPe  = Riihimäen Pesis  (1999) = nyk. Riihimäen Pallonlyöjät</t>
  </si>
  <si>
    <t xml:space="preserve">    Runkosarja TOP-10</t>
  </si>
  <si>
    <t>Jatkosarjat</t>
  </si>
  <si>
    <t xml:space="preserve">  Runkosarja TOP-10</t>
  </si>
  <si>
    <t>ka/l+t</t>
  </si>
  <si>
    <t>ka/kl</t>
  </si>
  <si>
    <t>JäPe = Järvenpään Pesis = KiPe</t>
  </si>
  <si>
    <t>RiiPe  = Riihi-Pesis  (1999)</t>
  </si>
  <si>
    <t>Ilkka Linna-alho</t>
  </si>
  <si>
    <t>ex. Ilkka Elomaa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</si>
</sst>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1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7109375" style="69" customWidth="1"/>
    <col min="4" max="4" width="10.42578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3" customWidth="1"/>
    <col min="16" max="20" width="5.7109375" style="69" customWidth="1"/>
    <col min="21" max="21" width="8.7109375" style="69" customWidth="1"/>
    <col min="22" max="22" width="0.7109375" style="33" customWidth="1"/>
    <col min="23" max="27" width="5.7109375" style="69" customWidth="1"/>
    <col min="28" max="28" width="8.7109375" style="69" customWidth="1"/>
    <col min="29" max="29" width="0.7109375" style="33" customWidth="1"/>
    <col min="30" max="35" width="5.7109375" style="69" customWidth="1"/>
    <col min="36" max="36" width="35.28515625" style="11" customWidth="1"/>
    <col min="37" max="37" width="9.140625" style="12"/>
    <col min="38" max="16384" width="9.140625" style="3"/>
  </cols>
  <sheetData>
    <row r="1" spans="1:37" ht="16.5" customHeight="1" x14ac:dyDescent="0.25">
      <c r="A1" s="1"/>
      <c r="B1" s="5" t="s">
        <v>89</v>
      </c>
      <c r="C1" s="6"/>
      <c r="D1" s="7"/>
      <c r="E1" s="8" t="s">
        <v>56</v>
      </c>
      <c r="F1" s="9"/>
      <c r="G1" s="9"/>
      <c r="H1" s="9"/>
      <c r="I1" s="9"/>
      <c r="J1" s="9" t="s">
        <v>90</v>
      </c>
      <c r="K1" s="9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</row>
    <row r="2" spans="1:37" s="4" customFormat="1" ht="15" customHeight="1" x14ac:dyDescent="0.2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22"/>
      <c r="W2" s="25" t="s">
        <v>16</v>
      </c>
      <c r="X2" s="17"/>
      <c r="Y2" s="17"/>
      <c r="Z2" s="17"/>
      <c r="AA2" s="17"/>
      <c r="AB2" s="18"/>
      <c r="AC2" s="22"/>
      <c r="AD2" s="25" t="s">
        <v>67</v>
      </c>
      <c r="AE2" s="17"/>
      <c r="AF2" s="17"/>
      <c r="AG2" s="23"/>
      <c r="AH2" s="17" t="s">
        <v>68</v>
      </c>
      <c r="AI2" s="18"/>
      <c r="AJ2" s="26"/>
      <c r="AK2" s="27"/>
    </row>
    <row r="3" spans="1:37" s="4" customFormat="1" ht="15" customHeight="1" x14ac:dyDescent="0.2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8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8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8"/>
      <c r="AD3" s="21" t="s">
        <v>23</v>
      </c>
      <c r="AE3" s="21" t="s">
        <v>24</v>
      </c>
      <c r="AF3" s="18" t="s">
        <v>66</v>
      </c>
      <c r="AG3" s="18" t="s">
        <v>31</v>
      </c>
      <c r="AH3" s="20" t="s">
        <v>32</v>
      </c>
      <c r="AI3" s="21" t="s">
        <v>33</v>
      </c>
      <c r="AJ3" s="26"/>
      <c r="AK3" s="27"/>
    </row>
    <row r="4" spans="1:37" s="4" customFormat="1" ht="15" customHeight="1" x14ac:dyDescent="0.25">
      <c r="A4" s="2"/>
      <c r="B4" s="29">
        <v>2001</v>
      </c>
      <c r="C4" s="29" t="s">
        <v>46</v>
      </c>
      <c r="D4" s="30" t="s">
        <v>52</v>
      </c>
      <c r="E4" s="29"/>
      <c r="F4" s="31" t="s">
        <v>41</v>
      </c>
      <c r="G4" s="29"/>
      <c r="H4" s="29"/>
      <c r="I4" s="29"/>
      <c r="J4" s="29"/>
      <c r="K4" s="29"/>
      <c r="L4" s="29"/>
      <c r="M4" s="29"/>
      <c r="N4" s="32"/>
      <c r="O4" s="33"/>
      <c r="P4" s="34"/>
      <c r="Q4" s="34"/>
      <c r="R4" s="34"/>
      <c r="S4" s="34"/>
      <c r="T4" s="34"/>
      <c r="U4" s="34"/>
      <c r="V4" s="33"/>
      <c r="W4" s="35"/>
      <c r="X4" s="35"/>
      <c r="Y4" s="35"/>
      <c r="Z4" s="35"/>
      <c r="AA4" s="35"/>
      <c r="AB4" s="35"/>
      <c r="AC4" s="33"/>
      <c r="AD4" s="34"/>
      <c r="AE4" s="34"/>
      <c r="AF4" s="34"/>
      <c r="AG4" s="34"/>
      <c r="AH4" s="34"/>
      <c r="AI4" s="34"/>
      <c r="AJ4" s="26"/>
      <c r="AK4" s="27"/>
    </row>
    <row r="5" spans="1:37" s="4" customFormat="1" ht="15" customHeight="1" x14ac:dyDescent="0.25">
      <c r="A5" s="2"/>
      <c r="B5" s="29">
        <v>2002</v>
      </c>
      <c r="C5" s="29" t="s">
        <v>47</v>
      </c>
      <c r="D5" s="30" t="s">
        <v>52</v>
      </c>
      <c r="E5" s="29"/>
      <c r="F5" s="31" t="s">
        <v>41</v>
      </c>
      <c r="G5" s="29"/>
      <c r="H5" s="29"/>
      <c r="I5" s="29"/>
      <c r="J5" s="29"/>
      <c r="K5" s="29"/>
      <c r="L5" s="29"/>
      <c r="M5" s="29"/>
      <c r="N5" s="32"/>
      <c r="O5" s="33"/>
      <c r="P5" s="34"/>
      <c r="Q5" s="34"/>
      <c r="R5" s="34"/>
      <c r="S5" s="34"/>
      <c r="T5" s="34"/>
      <c r="U5" s="34"/>
      <c r="V5" s="33"/>
      <c r="W5" s="35"/>
      <c r="X5" s="35"/>
      <c r="Y5" s="35"/>
      <c r="Z5" s="35"/>
      <c r="AA5" s="35"/>
      <c r="AB5" s="35"/>
      <c r="AC5" s="33"/>
      <c r="AD5" s="34"/>
      <c r="AE5" s="34"/>
      <c r="AF5" s="34"/>
      <c r="AG5" s="34"/>
      <c r="AH5" s="34"/>
      <c r="AI5" s="34"/>
      <c r="AJ5" s="26"/>
      <c r="AK5" s="27"/>
    </row>
    <row r="6" spans="1:37" s="4" customFormat="1" ht="15" customHeight="1" x14ac:dyDescent="0.25">
      <c r="A6" s="2"/>
      <c r="B6" s="29">
        <v>2003</v>
      </c>
      <c r="C6" s="29" t="s">
        <v>48</v>
      </c>
      <c r="D6" s="30" t="s">
        <v>52</v>
      </c>
      <c r="E6" s="29"/>
      <c r="F6" s="31" t="s">
        <v>41</v>
      </c>
      <c r="G6" s="29"/>
      <c r="H6" s="29"/>
      <c r="I6" s="29"/>
      <c r="J6" s="29"/>
      <c r="K6" s="29"/>
      <c r="L6" s="29"/>
      <c r="M6" s="29"/>
      <c r="N6" s="32"/>
      <c r="O6" s="33"/>
      <c r="P6" s="34"/>
      <c r="Q6" s="34"/>
      <c r="R6" s="34"/>
      <c r="S6" s="34"/>
      <c r="T6" s="34"/>
      <c r="U6" s="34"/>
      <c r="V6" s="33"/>
      <c r="W6" s="35"/>
      <c r="X6" s="35"/>
      <c r="Y6" s="35"/>
      <c r="Z6" s="35"/>
      <c r="AA6" s="35"/>
      <c r="AB6" s="35"/>
      <c r="AC6" s="33"/>
      <c r="AD6" s="34"/>
      <c r="AE6" s="34"/>
      <c r="AF6" s="34"/>
      <c r="AG6" s="34"/>
      <c r="AH6" s="34"/>
      <c r="AI6" s="34"/>
      <c r="AJ6" s="26"/>
      <c r="AK6" s="27"/>
    </row>
    <row r="7" spans="1:37" s="4" customFormat="1" ht="15" customHeight="1" x14ac:dyDescent="0.25">
      <c r="A7" s="2"/>
      <c r="B7" s="34">
        <v>2004</v>
      </c>
      <c r="C7" s="34" t="s">
        <v>34</v>
      </c>
      <c r="D7" s="36" t="s">
        <v>35</v>
      </c>
      <c r="E7" s="34">
        <v>15</v>
      </c>
      <c r="F7" s="34">
        <v>0</v>
      </c>
      <c r="G7" s="34">
        <v>0</v>
      </c>
      <c r="H7" s="34">
        <v>4</v>
      </c>
      <c r="I7" s="34">
        <v>20</v>
      </c>
      <c r="J7" s="34">
        <v>17</v>
      </c>
      <c r="K7" s="34">
        <v>1</v>
      </c>
      <c r="L7" s="34">
        <v>2</v>
      </c>
      <c r="M7" s="34">
        <f>PRODUCT(F7+G7)</f>
        <v>0</v>
      </c>
      <c r="N7" s="37">
        <v>0.37</v>
      </c>
      <c r="O7" s="33"/>
      <c r="P7" s="34"/>
      <c r="Q7" s="34"/>
      <c r="R7" s="34"/>
      <c r="S7" s="34"/>
      <c r="T7" s="34"/>
      <c r="U7" s="34"/>
      <c r="V7" s="33"/>
      <c r="W7" s="35">
        <v>7</v>
      </c>
      <c r="X7" s="35">
        <v>0</v>
      </c>
      <c r="Y7" s="35">
        <v>0</v>
      </c>
      <c r="Z7" s="35">
        <v>7</v>
      </c>
      <c r="AA7" s="35">
        <v>14</v>
      </c>
      <c r="AB7" s="63">
        <v>0.53800000000000003</v>
      </c>
      <c r="AC7" s="33"/>
      <c r="AD7" s="34"/>
      <c r="AE7" s="34"/>
      <c r="AF7" s="34"/>
      <c r="AG7" s="34"/>
      <c r="AH7" s="34"/>
      <c r="AI7" s="34"/>
      <c r="AJ7" s="26"/>
      <c r="AK7" s="27"/>
    </row>
    <row r="8" spans="1:37" s="4" customFormat="1" ht="15" customHeight="1" x14ac:dyDescent="0.25">
      <c r="A8" s="2"/>
      <c r="B8" s="38">
        <v>2005</v>
      </c>
      <c r="C8" s="38" t="s">
        <v>51</v>
      </c>
      <c r="D8" s="39" t="s">
        <v>35</v>
      </c>
      <c r="E8" s="38"/>
      <c r="F8" s="40" t="s">
        <v>43</v>
      </c>
      <c r="G8" s="72"/>
      <c r="H8" s="71"/>
      <c r="I8" s="38"/>
      <c r="J8" s="38"/>
      <c r="K8" s="38"/>
      <c r="L8" s="38"/>
      <c r="M8" s="38"/>
      <c r="N8" s="41"/>
      <c r="O8" s="33"/>
      <c r="P8" s="34"/>
      <c r="Q8" s="34"/>
      <c r="R8" s="34"/>
      <c r="S8" s="34"/>
      <c r="T8" s="34"/>
      <c r="U8" s="34"/>
      <c r="V8" s="33"/>
      <c r="W8" s="35"/>
      <c r="X8" s="35"/>
      <c r="Y8" s="35"/>
      <c r="Z8" s="35"/>
      <c r="AA8" s="35"/>
      <c r="AB8" s="35"/>
      <c r="AC8" s="33"/>
      <c r="AD8" s="34"/>
      <c r="AE8" s="34"/>
      <c r="AF8" s="34"/>
      <c r="AG8" s="34"/>
      <c r="AH8" s="34"/>
      <c r="AI8" s="34"/>
      <c r="AJ8" s="26"/>
      <c r="AK8" s="27"/>
    </row>
    <row r="9" spans="1:37" s="4" customFormat="1" ht="15" customHeight="1" x14ac:dyDescent="0.25">
      <c r="A9" s="2"/>
      <c r="B9" s="38">
        <v>2006</v>
      </c>
      <c r="C9" s="38" t="s">
        <v>45</v>
      </c>
      <c r="D9" s="39" t="s">
        <v>44</v>
      </c>
      <c r="E9" s="38"/>
      <c r="F9" s="40" t="s">
        <v>43</v>
      </c>
      <c r="G9" s="72"/>
      <c r="H9" s="71"/>
      <c r="I9" s="38"/>
      <c r="J9" s="38"/>
      <c r="K9" s="38"/>
      <c r="L9" s="38"/>
      <c r="M9" s="38"/>
      <c r="N9" s="41"/>
      <c r="O9" s="33"/>
      <c r="P9" s="34"/>
      <c r="Q9" s="34"/>
      <c r="R9" s="34"/>
      <c r="S9" s="34"/>
      <c r="T9" s="34"/>
      <c r="U9" s="34"/>
      <c r="V9" s="33"/>
      <c r="W9" s="35"/>
      <c r="X9" s="35"/>
      <c r="Y9" s="35"/>
      <c r="Z9" s="35"/>
      <c r="AA9" s="35"/>
      <c r="AB9" s="35"/>
      <c r="AC9" s="33"/>
      <c r="AD9" s="34"/>
      <c r="AE9" s="34"/>
      <c r="AF9" s="34"/>
      <c r="AG9" s="34"/>
      <c r="AH9" s="34"/>
      <c r="AI9" s="34"/>
      <c r="AJ9" s="26"/>
      <c r="AK9" s="27"/>
    </row>
    <row r="10" spans="1:37" s="4" customFormat="1" ht="15" customHeight="1" x14ac:dyDescent="0.25">
      <c r="A10" s="2"/>
      <c r="B10" s="38">
        <v>2007</v>
      </c>
      <c r="C10" s="38" t="s">
        <v>34</v>
      </c>
      <c r="D10" s="39" t="s">
        <v>44</v>
      </c>
      <c r="E10" s="38"/>
      <c r="F10" s="40" t="s">
        <v>43</v>
      </c>
      <c r="G10" s="72"/>
      <c r="H10" s="71"/>
      <c r="I10" s="38"/>
      <c r="J10" s="38"/>
      <c r="K10" s="38"/>
      <c r="L10" s="38"/>
      <c r="M10" s="38"/>
      <c r="N10" s="41"/>
      <c r="O10" s="33"/>
      <c r="P10" s="34"/>
      <c r="Q10" s="34"/>
      <c r="R10" s="34"/>
      <c r="S10" s="34"/>
      <c r="T10" s="34"/>
      <c r="U10" s="34"/>
      <c r="V10" s="33"/>
      <c r="W10" s="35"/>
      <c r="X10" s="35"/>
      <c r="Y10" s="35"/>
      <c r="Z10" s="35"/>
      <c r="AA10" s="35"/>
      <c r="AB10" s="35"/>
      <c r="AC10" s="33"/>
      <c r="AD10" s="34"/>
      <c r="AE10" s="34"/>
      <c r="AF10" s="34"/>
      <c r="AG10" s="34"/>
      <c r="AH10" s="34"/>
      <c r="AI10" s="34"/>
      <c r="AJ10" s="26"/>
      <c r="AK10" s="27"/>
    </row>
    <row r="11" spans="1:37" s="4" customFormat="1" ht="15" customHeight="1" x14ac:dyDescent="0.25">
      <c r="A11" s="2"/>
      <c r="B11" s="29">
        <v>2008</v>
      </c>
      <c r="C11" s="29" t="s">
        <v>49</v>
      </c>
      <c r="D11" s="30" t="s">
        <v>57</v>
      </c>
      <c r="E11" s="29"/>
      <c r="F11" s="31" t="s">
        <v>41</v>
      </c>
      <c r="G11" s="29"/>
      <c r="H11" s="29"/>
      <c r="I11" s="29"/>
      <c r="J11" s="29"/>
      <c r="K11" s="29"/>
      <c r="L11" s="29"/>
      <c r="M11" s="29"/>
      <c r="N11" s="32"/>
      <c r="O11" s="33"/>
      <c r="P11" s="34"/>
      <c r="Q11" s="34"/>
      <c r="R11" s="34"/>
      <c r="S11" s="34"/>
      <c r="T11" s="34"/>
      <c r="U11" s="34"/>
      <c r="V11" s="33"/>
      <c r="W11" s="35"/>
      <c r="X11" s="35"/>
      <c r="Y11" s="35"/>
      <c r="Z11" s="35"/>
      <c r="AA11" s="35"/>
      <c r="AB11" s="35"/>
      <c r="AC11" s="33"/>
      <c r="AD11" s="34"/>
      <c r="AE11" s="34"/>
      <c r="AF11" s="34"/>
      <c r="AG11" s="34"/>
      <c r="AH11" s="34"/>
      <c r="AI11" s="34"/>
      <c r="AJ11" s="26"/>
      <c r="AK11" s="27"/>
    </row>
    <row r="12" spans="1:37" s="4" customFormat="1" ht="15" customHeight="1" x14ac:dyDescent="0.25">
      <c r="A12" s="2"/>
      <c r="B12" s="29">
        <v>2009</v>
      </c>
      <c r="C12" s="29" t="s">
        <v>47</v>
      </c>
      <c r="D12" s="30" t="s">
        <v>57</v>
      </c>
      <c r="E12" s="29"/>
      <c r="F12" s="31" t="s">
        <v>41</v>
      </c>
      <c r="G12" s="29"/>
      <c r="H12" s="29"/>
      <c r="I12" s="29"/>
      <c r="J12" s="29"/>
      <c r="K12" s="29"/>
      <c r="L12" s="29"/>
      <c r="M12" s="29"/>
      <c r="N12" s="32"/>
      <c r="O12" s="33"/>
      <c r="P12" s="34"/>
      <c r="Q12" s="34"/>
      <c r="R12" s="34"/>
      <c r="S12" s="34"/>
      <c r="T12" s="34"/>
      <c r="U12" s="34"/>
      <c r="V12" s="33"/>
      <c r="W12" s="35"/>
      <c r="X12" s="35"/>
      <c r="Y12" s="35"/>
      <c r="Z12" s="35"/>
      <c r="AA12" s="35"/>
      <c r="AB12" s="35"/>
      <c r="AC12" s="33"/>
      <c r="AD12" s="34"/>
      <c r="AE12" s="34"/>
      <c r="AF12" s="34"/>
      <c r="AG12" s="34"/>
      <c r="AH12" s="34"/>
      <c r="AI12" s="34"/>
      <c r="AJ12" s="26"/>
      <c r="AK12" s="27"/>
    </row>
    <row r="13" spans="1:37" s="4" customFormat="1" ht="15" customHeight="1" x14ac:dyDescent="0.25">
      <c r="A13" s="2"/>
      <c r="B13" s="29">
        <v>2010</v>
      </c>
      <c r="C13" s="29" t="s">
        <v>50</v>
      </c>
      <c r="D13" s="30" t="s">
        <v>57</v>
      </c>
      <c r="E13" s="29"/>
      <c r="F13" s="31" t="s">
        <v>41</v>
      </c>
      <c r="G13" s="29"/>
      <c r="H13" s="29"/>
      <c r="I13" s="29"/>
      <c r="J13" s="29"/>
      <c r="K13" s="29"/>
      <c r="L13" s="29"/>
      <c r="M13" s="29"/>
      <c r="N13" s="32"/>
      <c r="O13" s="33"/>
      <c r="P13" s="34"/>
      <c r="Q13" s="34"/>
      <c r="R13" s="34"/>
      <c r="S13" s="34"/>
      <c r="T13" s="34"/>
      <c r="U13" s="34"/>
      <c r="V13" s="33"/>
      <c r="W13" s="35"/>
      <c r="X13" s="35"/>
      <c r="Y13" s="35"/>
      <c r="Z13" s="35"/>
      <c r="AA13" s="35"/>
      <c r="AB13" s="35"/>
      <c r="AC13" s="33"/>
      <c r="AD13" s="34"/>
      <c r="AE13" s="34"/>
      <c r="AF13" s="34"/>
      <c r="AG13" s="34"/>
      <c r="AH13" s="34"/>
      <c r="AI13" s="34"/>
      <c r="AJ13" s="26"/>
      <c r="AK13" s="27"/>
    </row>
    <row r="14" spans="1:37" s="27" customFormat="1" ht="15" customHeight="1" x14ac:dyDescent="0.25">
      <c r="A14" s="26"/>
      <c r="B14" s="29">
        <v>2011</v>
      </c>
      <c r="C14" s="73" t="s">
        <v>49</v>
      </c>
      <c r="D14" s="30" t="s">
        <v>57</v>
      </c>
      <c r="E14" s="29"/>
      <c r="F14" s="31" t="s">
        <v>41</v>
      </c>
      <c r="G14" s="29"/>
      <c r="H14" s="29"/>
      <c r="I14" s="29"/>
      <c r="J14" s="29"/>
      <c r="K14" s="29"/>
      <c r="L14" s="29"/>
      <c r="M14" s="29"/>
      <c r="N14" s="32"/>
      <c r="O14" s="33"/>
      <c r="P14" s="34"/>
      <c r="Q14" s="34"/>
      <c r="R14" s="34"/>
      <c r="S14" s="34"/>
      <c r="T14" s="34"/>
      <c r="U14" s="34"/>
      <c r="V14" s="33"/>
      <c r="W14" s="35"/>
      <c r="X14" s="35"/>
      <c r="Y14" s="35"/>
      <c r="Z14" s="35"/>
      <c r="AA14" s="35"/>
      <c r="AB14" s="35"/>
      <c r="AC14" s="33"/>
      <c r="AD14" s="34"/>
      <c r="AE14" s="34"/>
      <c r="AF14" s="34"/>
      <c r="AG14" s="34"/>
      <c r="AH14" s="34"/>
      <c r="AI14" s="34"/>
      <c r="AJ14" s="26"/>
    </row>
    <row r="15" spans="1:37" s="27" customFormat="1" ht="15" customHeight="1" x14ac:dyDescent="0.25">
      <c r="A15" s="26"/>
      <c r="B15" s="29">
        <v>2012</v>
      </c>
      <c r="C15" s="73" t="s">
        <v>48</v>
      </c>
      <c r="D15" s="30" t="s">
        <v>57</v>
      </c>
      <c r="E15" s="29"/>
      <c r="F15" s="31" t="s">
        <v>41</v>
      </c>
      <c r="G15" s="29"/>
      <c r="H15" s="29"/>
      <c r="I15" s="29"/>
      <c r="J15" s="29"/>
      <c r="K15" s="29"/>
      <c r="L15" s="29"/>
      <c r="M15" s="29"/>
      <c r="N15" s="32"/>
      <c r="O15" s="33"/>
      <c r="P15" s="34"/>
      <c r="Q15" s="34"/>
      <c r="R15" s="34"/>
      <c r="S15" s="34"/>
      <c r="T15" s="34"/>
      <c r="U15" s="34"/>
      <c r="V15" s="33"/>
      <c r="W15" s="35"/>
      <c r="X15" s="35"/>
      <c r="Y15" s="35"/>
      <c r="Z15" s="35"/>
      <c r="AA15" s="35"/>
      <c r="AB15" s="35"/>
      <c r="AC15" s="33"/>
      <c r="AD15" s="34"/>
      <c r="AE15" s="34"/>
      <c r="AF15" s="34"/>
      <c r="AG15" s="34"/>
      <c r="AH15" s="34"/>
      <c r="AI15" s="34"/>
      <c r="AJ15" s="26"/>
    </row>
    <row r="16" spans="1:37" s="27" customFormat="1" ht="15" customHeight="1" x14ac:dyDescent="0.25">
      <c r="A16" s="26"/>
      <c r="B16" s="29">
        <v>2013</v>
      </c>
      <c r="C16" s="73" t="s">
        <v>49</v>
      </c>
      <c r="D16" s="30" t="s">
        <v>57</v>
      </c>
      <c r="E16" s="29"/>
      <c r="F16" s="31" t="s">
        <v>41</v>
      </c>
      <c r="G16" s="29"/>
      <c r="H16" s="29"/>
      <c r="I16" s="29"/>
      <c r="J16" s="29"/>
      <c r="K16" s="29"/>
      <c r="L16" s="29"/>
      <c r="M16" s="29"/>
      <c r="N16" s="32"/>
      <c r="O16" s="33"/>
      <c r="P16" s="34"/>
      <c r="Q16" s="34"/>
      <c r="R16" s="34"/>
      <c r="S16" s="34"/>
      <c r="T16" s="34"/>
      <c r="U16" s="34"/>
      <c r="V16" s="33"/>
      <c r="W16" s="35"/>
      <c r="X16" s="35"/>
      <c r="Y16" s="35"/>
      <c r="Z16" s="35"/>
      <c r="AA16" s="35"/>
      <c r="AB16" s="35"/>
      <c r="AC16" s="33"/>
      <c r="AD16" s="34"/>
      <c r="AE16" s="34"/>
      <c r="AF16" s="34"/>
      <c r="AG16" s="34"/>
      <c r="AH16" s="34"/>
      <c r="AI16" s="34"/>
      <c r="AJ16" s="26"/>
    </row>
    <row r="17" spans="1:37" s="27" customFormat="1" ht="15" customHeight="1" x14ac:dyDescent="0.2">
      <c r="A17" s="11"/>
      <c r="B17" s="29">
        <v>2014</v>
      </c>
      <c r="C17" s="29" t="s">
        <v>50</v>
      </c>
      <c r="D17" s="77" t="s">
        <v>61</v>
      </c>
      <c r="E17" s="29"/>
      <c r="F17" s="31" t="s">
        <v>41</v>
      </c>
      <c r="G17" s="29"/>
      <c r="H17" s="29"/>
      <c r="I17" s="29"/>
      <c r="J17" s="29"/>
      <c r="K17" s="29"/>
      <c r="L17" s="29"/>
      <c r="M17" s="29"/>
      <c r="N17" s="32"/>
      <c r="O17" s="28"/>
      <c r="P17" s="78"/>
      <c r="Q17" s="34"/>
      <c r="R17" s="52"/>
      <c r="S17" s="34"/>
      <c r="T17" s="34"/>
      <c r="U17" s="34"/>
      <c r="V17" s="28"/>
      <c r="W17" s="35"/>
      <c r="X17" s="35"/>
      <c r="Y17" s="35"/>
      <c r="Z17" s="35"/>
      <c r="AA17" s="35"/>
      <c r="AB17" s="35"/>
      <c r="AC17" s="28"/>
      <c r="AD17" s="34"/>
      <c r="AE17" s="78"/>
      <c r="AF17" s="79"/>
      <c r="AG17" s="52"/>
      <c r="AH17" s="43"/>
      <c r="AI17" s="34"/>
      <c r="AJ17" s="26"/>
    </row>
    <row r="18" spans="1:37" s="27" customFormat="1" ht="15" customHeight="1" x14ac:dyDescent="0.2">
      <c r="A18" s="11"/>
      <c r="B18" s="29">
        <v>2015</v>
      </c>
      <c r="C18" s="29" t="s">
        <v>62</v>
      </c>
      <c r="D18" s="77" t="s">
        <v>63</v>
      </c>
      <c r="E18" s="29"/>
      <c r="F18" s="31" t="s">
        <v>41</v>
      </c>
      <c r="G18" s="29"/>
      <c r="H18" s="29"/>
      <c r="I18" s="29"/>
      <c r="J18" s="29"/>
      <c r="K18" s="29"/>
      <c r="L18" s="29"/>
      <c r="M18" s="29"/>
      <c r="N18" s="32"/>
      <c r="O18" s="28"/>
      <c r="P18" s="78"/>
      <c r="Q18" s="34"/>
      <c r="R18" s="52"/>
      <c r="S18" s="34"/>
      <c r="T18" s="34"/>
      <c r="U18" s="34"/>
      <c r="V18" s="28"/>
      <c r="W18" s="35"/>
      <c r="X18" s="35"/>
      <c r="Y18" s="35"/>
      <c r="Z18" s="35"/>
      <c r="AA18" s="35"/>
      <c r="AB18" s="35"/>
      <c r="AC18" s="28"/>
      <c r="AD18" s="34"/>
      <c r="AE18" s="78"/>
      <c r="AF18" s="79"/>
      <c r="AG18" s="52"/>
      <c r="AH18" s="43"/>
      <c r="AI18" s="34"/>
      <c r="AJ18" s="26"/>
    </row>
    <row r="19" spans="1:37" s="27" customFormat="1" ht="15" customHeight="1" x14ac:dyDescent="0.2">
      <c r="A19" s="11"/>
      <c r="B19" s="29">
        <v>2016</v>
      </c>
      <c r="C19" s="29" t="s">
        <v>49</v>
      </c>
      <c r="D19" s="30" t="s">
        <v>57</v>
      </c>
      <c r="E19" s="29"/>
      <c r="F19" s="31" t="s">
        <v>41</v>
      </c>
      <c r="G19" s="29"/>
      <c r="H19" s="29"/>
      <c r="I19" s="29"/>
      <c r="J19" s="29"/>
      <c r="K19" s="29"/>
      <c r="L19" s="29"/>
      <c r="M19" s="29"/>
      <c r="N19" s="32"/>
      <c r="O19" s="28"/>
      <c r="P19" s="78"/>
      <c r="Q19" s="34"/>
      <c r="R19" s="52"/>
      <c r="S19" s="34"/>
      <c r="T19" s="34"/>
      <c r="U19" s="34"/>
      <c r="V19" s="28"/>
      <c r="W19" s="35"/>
      <c r="X19" s="35"/>
      <c r="Y19" s="35"/>
      <c r="Z19" s="35"/>
      <c r="AA19" s="35"/>
      <c r="AB19" s="35"/>
      <c r="AC19" s="28"/>
      <c r="AD19" s="34"/>
      <c r="AE19" s="78"/>
      <c r="AF19" s="79"/>
      <c r="AG19" s="52"/>
      <c r="AH19" s="43"/>
      <c r="AI19" s="34"/>
      <c r="AJ19" s="26"/>
    </row>
    <row r="20" spans="1:37" s="27" customFormat="1" ht="15" customHeight="1" x14ac:dyDescent="0.2">
      <c r="A20" s="11"/>
      <c r="B20" s="29">
        <v>2017</v>
      </c>
      <c r="C20" s="29" t="s">
        <v>49</v>
      </c>
      <c r="D20" s="30" t="s">
        <v>57</v>
      </c>
      <c r="E20" s="29"/>
      <c r="F20" s="31" t="s">
        <v>41</v>
      </c>
      <c r="G20" s="29"/>
      <c r="H20" s="29"/>
      <c r="I20" s="29"/>
      <c r="J20" s="29"/>
      <c r="K20" s="29"/>
      <c r="L20" s="29"/>
      <c r="M20" s="29"/>
      <c r="N20" s="32"/>
      <c r="O20" s="28"/>
      <c r="P20" s="78"/>
      <c r="Q20" s="34"/>
      <c r="R20" s="52"/>
      <c r="S20" s="34"/>
      <c r="T20" s="34"/>
      <c r="U20" s="34"/>
      <c r="V20" s="28"/>
      <c r="W20" s="35"/>
      <c r="X20" s="35"/>
      <c r="Y20" s="35"/>
      <c r="Z20" s="35"/>
      <c r="AA20" s="35"/>
      <c r="AB20" s="35"/>
      <c r="AC20" s="28"/>
      <c r="AD20" s="34"/>
      <c r="AE20" s="78"/>
      <c r="AF20" s="79"/>
      <c r="AG20" s="52"/>
      <c r="AH20" s="43"/>
      <c r="AI20" s="34"/>
      <c r="AJ20" s="26"/>
    </row>
    <row r="21" spans="1:37" s="27" customFormat="1" ht="15" customHeight="1" x14ac:dyDescent="0.2">
      <c r="A21" s="11"/>
      <c r="B21" s="29">
        <v>2018</v>
      </c>
      <c r="C21" s="29" t="s">
        <v>49</v>
      </c>
      <c r="D21" s="30" t="s">
        <v>57</v>
      </c>
      <c r="E21" s="29"/>
      <c r="F21" s="31" t="s">
        <v>41</v>
      </c>
      <c r="G21" s="29"/>
      <c r="H21" s="29"/>
      <c r="I21" s="29"/>
      <c r="J21" s="29"/>
      <c r="K21" s="29"/>
      <c r="L21" s="29"/>
      <c r="M21" s="29"/>
      <c r="N21" s="32"/>
      <c r="O21" s="28"/>
      <c r="P21" s="78"/>
      <c r="Q21" s="34"/>
      <c r="R21" s="52"/>
      <c r="S21" s="34"/>
      <c r="T21" s="34"/>
      <c r="U21" s="34"/>
      <c r="V21" s="28"/>
      <c r="W21" s="35"/>
      <c r="X21" s="35"/>
      <c r="Y21" s="35"/>
      <c r="Z21" s="35"/>
      <c r="AA21" s="35"/>
      <c r="AB21" s="35"/>
      <c r="AC21" s="28"/>
      <c r="AD21" s="34"/>
      <c r="AE21" s="78"/>
      <c r="AF21" s="79"/>
      <c r="AG21" s="52"/>
      <c r="AH21" s="43"/>
      <c r="AI21" s="34"/>
      <c r="AJ21" s="26"/>
    </row>
    <row r="22" spans="1:37" s="27" customFormat="1" ht="15" customHeight="1" x14ac:dyDescent="0.2">
      <c r="A22" s="11"/>
      <c r="B22" s="29">
        <v>2019</v>
      </c>
      <c r="C22" s="29" t="s">
        <v>50</v>
      </c>
      <c r="D22" s="30" t="s">
        <v>57</v>
      </c>
      <c r="E22" s="29"/>
      <c r="F22" s="31" t="s">
        <v>41</v>
      </c>
      <c r="G22" s="29"/>
      <c r="H22" s="29"/>
      <c r="I22" s="29"/>
      <c r="J22" s="29"/>
      <c r="K22" s="29"/>
      <c r="L22" s="29"/>
      <c r="M22" s="29"/>
      <c r="N22" s="32"/>
      <c r="O22" s="28"/>
      <c r="P22" s="78"/>
      <c r="Q22" s="34"/>
      <c r="R22" s="52"/>
      <c r="S22" s="34"/>
      <c r="T22" s="34"/>
      <c r="U22" s="34"/>
      <c r="V22" s="28"/>
      <c r="W22" s="35"/>
      <c r="X22" s="35"/>
      <c r="Y22" s="35"/>
      <c r="Z22" s="35"/>
      <c r="AA22" s="35"/>
      <c r="AB22" s="35"/>
      <c r="AC22" s="28"/>
      <c r="AD22" s="34"/>
      <c r="AE22" s="78"/>
      <c r="AF22" s="79"/>
      <c r="AG22" s="52"/>
      <c r="AH22" s="43"/>
      <c r="AI22" s="34"/>
      <c r="AJ22" s="26"/>
    </row>
    <row r="23" spans="1:37" s="27" customFormat="1" ht="15" customHeight="1" x14ac:dyDescent="0.2">
      <c r="A23" s="11"/>
      <c r="B23" s="29">
        <v>2019</v>
      </c>
      <c r="C23" s="29" t="s">
        <v>79</v>
      </c>
      <c r="D23" s="30" t="s">
        <v>57</v>
      </c>
      <c r="E23" s="29"/>
      <c r="F23" s="31" t="s">
        <v>41</v>
      </c>
      <c r="G23" s="29"/>
      <c r="H23" s="29"/>
      <c r="I23" s="29"/>
      <c r="J23" s="29"/>
      <c r="K23" s="29"/>
      <c r="L23" s="29"/>
      <c r="M23" s="29"/>
      <c r="N23" s="32"/>
      <c r="O23" s="28"/>
      <c r="P23" s="78"/>
      <c r="Q23" s="34"/>
      <c r="R23" s="52"/>
      <c r="S23" s="34"/>
      <c r="T23" s="34"/>
      <c r="U23" s="34"/>
      <c r="V23" s="28"/>
      <c r="W23" s="35"/>
      <c r="X23" s="35"/>
      <c r="Y23" s="35"/>
      <c r="Z23" s="35"/>
      <c r="AA23" s="35"/>
      <c r="AB23" s="35"/>
      <c r="AC23" s="28"/>
      <c r="AD23" s="34"/>
      <c r="AE23" s="78"/>
      <c r="AF23" s="79"/>
      <c r="AG23" s="52"/>
      <c r="AH23" s="43"/>
      <c r="AI23" s="34"/>
      <c r="AJ23" s="26"/>
    </row>
    <row r="24" spans="1:37" s="4" customFormat="1" ht="15" customHeight="1" x14ac:dyDescent="0.2">
      <c r="A24" s="1"/>
      <c r="B24" s="19" t="s">
        <v>7</v>
      </c>
      <c r="C24" s="20"/>
      <c r="D24" s="18"/>
      <c r="E24" s="21">
        <f>SUM(E4:E16)</f>
        <v>15</v>
      </c>
      <c r="F24" s="21">
        <f t="shared" ref="F24:M24" si="0">SUM(F4:F16)</f>
        <v>0</v>
      </c>
      <c r="G24" s="21">
        <f t="shared" si="0"/>
        <v>0</v>
      </c>
      <c r="H24" s="21">
        <f t="shared" si="0"/>
        <v>4</v>
      </c>
      <c r="I24" s="21">
        <f t="shared" si="0"/>
        <v>20</v>
      </c>
      <c r="J24" s="21">
        <f t="shared" si="0"/>
        <v>17</v>
      </c>
      <c r="K24" s="21">
        <f t="shared" si="0"/>
        <v>1</v>
      </c>
      <c r="L24" s="21">
        <f t="shared" si="0"/>
        <v>2</v>
      </c>
      <c r="M24" s="21">
        <f t="shared" si="0"/>
        <v>0</v>
      </c>
      <c r="N24" s="42">
        <v>0.37</v>
      </c>
      <c r="O24" s="28"/>
      <c r="P24" s="21">
        <f t="shared" ref="P24:AI24" si="1">SUM(P4:P4)</f>
        <v>0</v>
      </c>
      <c r="Q24" s="21">
        <f t="shared" si="1"/>
        <v>0</v>
      </c>
      <c r="R24" s="21">
        <f t="shared" si="1"/>
        <v>0</v>
      </c>
      <c r="S24" s="21">
        <f t="shared" si="1"/>
        <v>0</v>
      </c>
      <c r="T24" s="21">
        <f t="shared" si="1"/>
        <v>0</v>
      </c>
      <c r="U24" s="42">
        <v>0</v>
      </c>
      <c r="V24" s="28"/>
      <c r="W24" s="21">
        <f>SUM(W4:W16)</f>
        <v>7</v>
      </c>
      <c r="X24" s="21">
        <f>SUM(X4:X16)</f>
        <v>0</v>
      </c>
      <c r="Y24" s="21">
        <f>SUM(Y4:Y16)</f>
        <v>0</v>
      </c>
      <c r="Z24" s="21">
        <f>SUM(Z4:Z16)</f>
        <v>7</v>
      </c>
      <c r="AA24" s="21">
        <f>SUM(AA4:AA16)</f>
        <v>14</v>
      </c>
      <c r="AB24" s="42">
        <v>0.53800000000000003</v>
      </c>
      <c r="AC24" s="28"/>
      <c r="AD24" s="21">
        <f t="shared" si="1"/>
        <v>0</v>
      </c>
      <c r="AE24" s="21">
        <f t="shared" si="1"/>
        <v>0</v>
      </c>
      <c r="AF24" s="21">
        <f t="shared" si="1"/>
        <v>0</v>
      </c>
      <c r="AG24" s="21">
        <f t="shared" si="1"/>
        <v>0</v>
      </c>
      <c r="AH24" s="21">
        <f t="shared" si="1"/>
        <v>0</v>
      </c>
      <c r="AI24" s="21">
        <f t="shared" si="1"/>
        <v>0</v>
      </c>
      <c r="AJ24" s="26"/>
      <c r="AK24" s="27"/>
    </row>
    <row r="25" spans="1:37" ht="15" customHeight="1" x14ac:dyDescent="0.2">
      <c r="A25" s="2"/>
      <c r="B25" s="5" t="s">
        <v>2</v>
      </c>
      <c r="C25" s="43"/>
      <c r="D25" s="44">
        <f>SUM(F24:H24)+((I24-F24-G24)/3)+(E24/3)+(AD24*25)+(AE24*25)+(AF24*10)+(AG24*25)+(AH24*20)+(AI24*15)</f>
        <v>15.666666666666668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7"/>
      <c r="AI25" s="45"/>
      <c r="AJ25" s="26"/>
    </row>
    <row r="26" spans="1:37" s="4" customFormat="1" ht="15" customHeight="1" x14ac:dyDescent="0.25">
      <c r="A26" s="2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33"/>
      <c r="P26" s="45"/>
      <c r="Q26" s="48"/>
      <c r="R26" s="45"/>
      <c r="S26" s="45"/>
      <c r="T26" s="45"/>
      <c r="U26" s="45"/>
      <c r="V26" s="33"/>
      <c r="W26" s="45"/>
      <c r="X26" s="45"/>
      <c r="Y26" s="45"/>
      <c r="Z26" s="45"/>
      <c r="AA26" s="45"/>
      <c r="AB26" s="45"/>
      <c r="AC26" s="33"/>
      <c r="AD26" s="45"/>
      <c r="AE26" s="45"/>
      <c r="AF26" s="45"/>
      <c r="AG26" s="45"/>
      <c r="AH26" s="45"/>
      <c r="AI26" s="45"/>
      <c r="AJ26" s="26"/>
      <c r="AK26" s="27"/>
    </row>
    <row r="27" spans="1:37" ht="15" customHeight="1" x14ac:dyDescent="0.25">
      <c r="A27" s="2"/>
      <c r="B27" s="25" t="s">
        <v>25</v>
      </c>
      <c r="C27" s="49"/>
      <c r="D27" s="49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17</v>
      </c>
      <c r="J27" s="45"/>
      <c r="K27" s="21" t="s">
        <v>27</v>
      </c>
      <c r="L27" s="21" t="s">
        <v>28</v>
      </c>
      <c r="M27" s="21" t="s">
        <v>29</v>
      </c>
      <c r="N27" s="21" t="s">
        <v>22</v>
      </c>
      <c r="O27" s="28"/>
      <c r="P27" s="50" t="s">
        <v>30</v>
      </c>
      <c r="Q27" s="15"/>
      <c r="R27" s="15"/>
      <c r="S27" s="15"/>
      <c r="T27" s="51"/>
      <c r="U27" s="51"/>
      <c r="V27" s="51"/>
      <c r="W27" s="51"/>
      <c r="X27" s="51"/>
      <c r="Y27" s="51"/>
      <c r="Z27" s="51"/>
      <c r="AA27" s="15"/>
      <c r="AB27" s="15"/>
      <c r="AC27" s="51"/>
      <c r="AD27" s="15"/>
      <c r="AE27" s="15"/>
      <c r="AF27" s="15"/>
      <c r="AG27" s="15"/>
      <c r="AH27" s="15"/>
      <c r="AI27" s="53"/>
      <c r="AJ27" s="26"/>
      <c r="AK27" s="45"/>
    </row>
    <row r="28" spans="1:37" ht="15" customHeight="1" x14ac:dyDescent="0.2">
      <c r="A28" s="2"/>
      <c r="B28" s="50" t="s">
        <v>13</v>
      </c>
      <c r="C28" s="15"/>
      <c r="D28" s="53"/>
      <c r="E28" s="34">
        <f>PRODUCT(E24)</f>
        <v>15</v>
      </c>
      <c r="F28" s="34">
        <f>PRODUCT(F24)</f>
        <v>0</v>
      </c>
      <c r="G28" s="34">
        <f>PRODUCT(G24)</f>
        <v>0</v>
      </c>
      <c r="H28" s="34">
        <f>PRODUCT(H24)</f>
        <v>4</v>
      </c>
      <c r="I28" s="34">
        <f>PRODUCT(I24)</f>
        <v>20</v>
      </c>
      <c r="J28" s="45"/>
      <c r="K28" s="54">
        <f>PRODUCT((F28+G28)/E28)</f>
        <v>0</v>
      </c>
      <c r="L28" s="54">
        <f>PRODUCT(H28/E28)</f>
        <v>0.26666666666666666</v>
      </c>
      <c r="M28" s="54">
        <f>PRODUCT(I28/E28)</f>
        <v>1.3333333333333333</v>
      </c>
      <c r="N28" s="55">
        <v>0.37</v>
      </c>
      <c r="O28" s="28"/>
      <c r="P28" s="94" t="s">
        <v>9</v>
      </c>
      <c r="Q28" s="113"/>
      <c r="R28" s="95" t="s">
        <v>36</v>
      </c>
      <c r="S28" s="95"/>
      <c r="T28" s="95"/>
      <c r="U28" s="95"/>
      <c r="V28" s="95"/>
      <c r="W28" s="95"/>
      <c r="X28" s="95"/>
      <c r="Y28" s="95"/>
      <c r="Z28" s="95"/>
      <c r="AA28" s="114" t="s">
        <v>11</v>
      </c>
      <c r="AB28" s="114"/>
      <c r="AC28" s="115"/>
      <c r="AD28" s="116" t="s">
        <v>37</v>
      </c>
      <c r="AE28" s="115"/>
      <c r="AF28" s="115"/>
      <c r="AG28" s="95"/>
      <c r="AH28" s="95"/>
      <c r="AI28" s="117"/>
      <c r="AJ28" s="26"/>
      <c r="AK28" s="45"/>
    </row>
    <row r="29" spans="1:37" ht="15" customHeight="1" x14ac:dyDescent="0.2">
      <c r="A29" s="2"/>
      <c r="B29" s="56" t="s">
        <v>15</v>
      </c>
      <c r="C29" s="57"/>
      <c r="D29" s="58"/>
      <c r="E29" s="34"/>
      <c r="F29" s="34"/>
      <c r="G29" s="34"/>
      <c r="H29" s="34"/>
      <c r="I29" s="34"/>
      <c r="J29" s="45"/>
      <c r="K29" s="54"/>
      <c r="L29" s="54"/>
      <c r="M29" s="54"/>
      <c r="N29" s="55"/>
      <c r="O29" s="28"/>
      <c r="P29" s="118" t="s">
        <v>69</v>
      </c>
      <c r="Q29" s="119"/>
      <c r="R29" s="120"/>
      <c r="S29" s="120"/>
      <c r="T29" s="120"/>
      <c r="U29" s="120"/>
      <c r="V29" s="120"/>
      <c r="W29" s="120"/>
      <c r="X29" s="120"/>
      <c r="Y29" s="120"/>
      <c r="Z29" s="120"/>
      <c r="AA29" s="121"/>
      <c r="AB29" s="121"/>
      <c r="AC29" s="122"/>
      <c r="AD29" s="122"/>
      <c r="AE29" s="122"/>
      <c r="AF29" s="122"/>
      <c r="AG29" s="120"/>
      <c r="AH29" s="120"/>
      <c r="AI29" s="123"/>
      <c r="AJ29" s="26"/>
      <c r="AK29" s="45"/>
    </row>
    <row r="30" spans="1:37" ht="15" customHeight="1" x14ac:dyDescent="0.2">
      <c r="A30" s="2"/>
      <c r="B30" s="59" t="s">
        <v>16</v>
      </c>
      <c r="C30" s="60"/>
      <c r="D30" s="61"/>
      <c r="E30" s="35">
        <f>SUM(W24)</f>
        <v>7</v>
      </c>
      <c r="F30" s="35">
        <f>SUM(X24)</f>
        <v>0</v>
      </c>
      <c r="G30" s="35">
        <f>SUM(Y24)</f>
        <v>0</v>
      </c>
      <c r="H30" s="35">
        <f>SUM(Z24)</f>
        <v>7</v>
      </c>
      <c r="I30" s="35">
        <f>SUM(AA24)</f>
        <v>14</v>
      </c>
      <c r="J30" s="45"/>
      <c r="K30" s="62">
        <f>PRODUCT((F30+G30)/E30)</f>
        <v>0</v>
      </c>
      <c r="L30" s="62">
        <f>PRODUCT(H30/E30)</f>
        <v>1</v>
      </c>
      <c r="M30" s="62">
        <f>PRODUCT(I30/E30)</f>
        <v>2</v>
      </c>
      <c r="N30" s="63">
        <v>0.53800000000000003</v>
      </c>
      <c r="O30" s="28"/>
      <c r="P30" s="118" t="s">
        <v>70</v>
      </c>
      <c r="Q30" s="119"/>
      <c r="R30" s="120" t="s">
        <v>39</v>
      </c>
      <c r="S30" s="120"/>
      <c r="T30" s="120"/>
      <c r="U30" s="120"/>
      <c r="V30" s="120"/>
      <c r="W30" s="120"/>
      <c r="X30" s="120"/>
      <c r="Y30" s="120"/>
      <c r="Z30" s="120"/>
      <c r="AA30" s="121" t="s">
        <v>38</v>
      </c>
      <c r="AB30" s="121"/>
      <c r="AC30" s="122"/>
      <c r="AD30" s="124" t="s">
        <v>40</v>
      </c>
      <c r="AE30" s="122"/>
      <c r="AF30" s="122"/>
      <c r="AG30" s="120"/>
      <c r="AH30" s="120"/>
      <c r="AI30" s="123"/>
      <c r="AJ30" s="26"/>
      <c r="AK30" s="45"/>
    </row>
    <row r="31" spans="1:37" ht="15" customHeight="1" x14ac:dyDescent="0.2">
      <c r="A31" s="2"/>
      <c r="B31" s="64" t="s">
        <v>26</v>
      </c>
      <c r="C31" s="65"/>
      <c r="D31" s="66"/>
      <c r="E31" s="21">
        <f>SUM(E28:E30)</f>
        <v>22</v>
      </c>
      <c r="F31" s="21">
        <f>SUM(F28:F30)</f>
        <v>0</v>
      </c>
      <c r="G31" s="21">
        <f>SUM(G28:G30)</f>
        <v>0</v>
      </c>
      <c r="H31" s="21">
        <f>SUM(H28:H30)</f>
        <v>11</v>
      </c>
      <c r="I31" s="21">
        <f>SUM(I28:I30)</f>
        <v>34</v>
      </c>
      <c r="J31" s="45"/>
      <c r="K31" s="67">
        <f>PRODUCT((F31+G31)/E31)</f>
        <v>0</v>
      </c>
      <c r="L31" s="67">
        <f>PRODUCT(H31/E31)</f>
        <v>0.5</v>
      </c>
      <c r="M31" s="67">
        <f>PRODUCT(I31/E31)</f>
        <v>1.5454545454545454</v>
      </c>
      <c r="N31" s="42">
        <v>0.42499999999999999</v>
      </c>
      <c r="O31" s="28"/>
      <c r="P31" s="125" t="s">
        <v>10</v>
      </c>
      <c r="Q31" s="126"/>
      <c r="R31" s="126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8"/>
      <c r="AI31" s="129"/>
      <c r="AJ31" s="26"/>
      <c r="AK31" s="45"/>
    </row>
    <row r="32" spans="1:37" ht="15" customHeight="1" x14ac:dyDescent="0.25">
      <c r="A32" s="2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8"/>
      <c r="P32" s="45"/>
      <c r="Q32" s="48"/>
      <c r="R32" s="45"/>
      <c r="S32" s="45"/>
      <c r="T32" s="28"/>
      <c r="U32" s="28"/>
      <c r="V32" s="28"/>
      <c r="W32" s="28"/>
      <c r="X32" s="68"/>
      <c r="Y32" s="45"/>
      <c r="Z32" s="45"/>
      <c r="AA32" s="45"/>
      <c r="AB32" s="45"/>
      <c r="AC32" s="28"/>
      <c r="AD32" s="45"/>
      <c r="AE32" s="45"/>
      <c r="AF32" s="45"/>
      <c r="AG32" s="45"/>
      <c r="AH32" s="45"/>
      <c r="AI32" s="45"/>
      <c r="AJ32" s="26"/>
      <c r="AK32" s="28"/>
    </row>
    <row r="33" spans="1:36" ht="15" customHeight="1" x14ac:dyDescent="0.2">
      <c r="A33" s="2"/>
      <c r="B33" s="45" t="s">
        <v>53</v>
      </c>
      <c r="C33" s="45"/>
      <c r="D33" s="45" t="s">
        <v>71</v>
      </c>
      <c r="E33" s="45"/>
      <c r="F33" s="45"/>
      <c r="G33" s="45"/>
      <c r="H33" s="45"/>
      <c r="I33" s="45"/>
      <c r="J33" s="45"/>
      <c r="K33" s="45"/>
      <c r="L33" s="45"/>
      <c r="M33" s="45" t="s">
        <v>55</v>
      </c>
      <c r="N33" s="45"/>
      <c r="O33" s="45"/>
      <c r="P33" s="28"/>
      <c r="Q33" s="28"/>
      <c r="R33" s="28"/>
      <c r="S33" s="28"/>
      <c r="T33" s="45" t="s">
        <v>60</v>
      </c>
      <c r="U33" s="45"/>
      <c r="V33" s="28"/>
      <c r="W33" s="45"/>
      <c r="X33" s="45"/>
      <c r="Y33" s="45"/>
      <c r="Z33" s="45"/>
      <c r="AA33" s="45" t="s">
        <v>65</v>
      </c>
      <c r="AB33" s="45"/>
      <c r="AC33" s="45"/>
      <c r="AD33" s="45"/>
      <c r="AE33" s="45"/>
      <c r="AF33" s="45"/>
      <c r="AG33" s="45"/>
      <c r="AH33" s="45"/>
      <c r="AI33" s="45"/>
      <c r="AJ33" s="26"/>
    </row>
    <row r="34" spans="1:36" ht="15" customHeight="1" x14ac:dyDescent="0.2">
      <c r="A34" s="2"/>
      <c r="B34" s="45"/>
      <c r="C34" s="45"/>
      <c r="D34" s="45" t="s">
        <v>54</v>
      </c>
      <c r="E34" s="45"/>
      <c r="F34" s="45"/>
      <c r="G34" s="45"/>
      <c r="H34" s="45"/>
      <c r="I34" s="45"/>
      <c r="J34" s="45"/>
      <c r="K34" s="45"/>
      <c r="L34" s="45"/>
      <c r="M34" s="45" t="s">
        <v>88</v>
      </c>
      <c r="N34" s="45"/>
      <c r="O34" s="45"/>
      <c r="P34" s="28"/>
      <c r="Q34" s="28"/>
      <c r="R34" s="28"/>
      <c r="S34" s="28"/>
      <c r="T34" s="45" t="s">
        <v>64</v>
      </c>
      <c r="U34" s="45"/>
      <c r="V34" s="45"/>
      <c r="W34" s="45"/>
      <c r="X34" s="28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26"/>
    </row>
    <row r="35" spans="1:36" ht="15" customHeight="1" x14ac:dyDescent="0.25">
      <c r="A35" s="2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8"/>
      <c r="P35" s="45"/>
      <c r="Q35" s="48"/>
      <c r="R35" s="45"/>
      <c r="S35" s="45"/>
      <c r="T35" s="28"/>
      <c r="U35" s="45"/>
      <c r="V35" s="28"/>
      <c r="W35" s="28"/>
      <c r="X35" s="68"/>
      <c r="Y35" s="45"/>
      <c r="Z35" s="45"/>
      <c r="AA35" s="45"/>
      <c r="AB35" s="45"/>
      <c r="AC35" s="28"/>
      <c r="AD35" s="45"/>
      <c r="AE35" s="45"/>
      <c r="AF35" s="45"/>
      <c r="AG35" s="45"/>
      <c r="AH35" s="45"/>
      <c r="AI35" s="45"/>
      <c r="AJ35" s="26"/>
    </row>
    <row r="36" spans="1:36" ht="15" customHeight="1" x14ac:dyDescent="0.25">
      <c r="A36" s="2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8"/>
      <c r="P36" s="45"/>
      <c r="Q36" s="48"/>
      <c r="R36" s="45"/>
      <c r="S36" s="45"/>
      <c r="T36" s="28"/>
      <c r="U36" s="28"/>
      <c r="V36" s="28"/>
      <c r="W36" s="28"/>
      <c r="X36" s="68"/>
      <c r="Y36" s="45"/>
      <c r="Z36" s="45"/>
      <c r="AA36" s="45"/>
      <c r="AB36" s="45"/>
      <c r="AC36" s="28"/>
      <c r="AD36" s="45"/>
      <c r="AE36" s="45"/>
      <c r="AF36" s="45"/>
      <c r="AG36" s="45"/>
      <c r="AH36" s="45"/>
      <c r="AI36" s="45"/>
    </row>
    <row r="37" spans="1:36" ht="15" customHeight="1" x14ac:dyDescent="0.25">
      <c r="A37" s="2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8"/>
      <c r="O37" s="28"/>
      <c r="P37" s="45"/>
      <c r="Q37" s="48"/>
      <c r="R37" s="45"/>
      <c r="S37" s="45"/>
      <c r="T37" s="28"/>
      <c r="U37" s="28"/>
      <c r="V37" s="28"/>
      <c r="W37" s="28"/>
      <c r="X37" s="68"/>
      <c r="Y37" s="45"/>
      <c r="Z37" s="45"/>
      <c r="AA37" s="45"/>
      <c r="AB37" s="45"/>
      <c r="AC37" s="28"/>
      <c r="AD37" s="45"/>
      <c r="AE37" s="45"/>
      <c r="AF37" s="45"/>
      <c r="AG37" s="45"/>
      <c r="AH37" s="45"/>
      <c r="AI37" s="45"/>
    </row>
    <row r="38" spans="1:36" ht="15" customHeight="1" x14ac:dyDescent="0.25">
      <c r="A38" s="2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8"/>
      <c r="P38" s="45"/>
      <c r="Q38" s="48"/>
      <c r="R38" s="45"/>
      <c r="S38" s="45"/>
      <c r="T38" s="28"/>
      <c r="U38" s="28"/>
      <c r="V38" s="28"/>
      <c r="W38" s="28"/>
      <c r="X38" s="68"/>
      <c r="Y38" s="45"/>
      <c r="Z38" s="45"/>
      <c r="AA38" s="45"/>
      <c r="AB38" s="45"/>
      <c r="AC38" s="28"/>
      <c r="AD38" s="45"/>
      <c r="AE38" s="45"/>
      <c r="AF38" s="45"/>
      <c r="AG38" s="45"/>
      <c r="AH38" s="45"/>
      <c r="AI38" s="45"/>
    </row>
    <row r="39" spans="1:36" ht="15" customHeight="1" x14ac:dyDescent="0.25">
      <c r="A39" s="2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8"/>
      <c r="P39" s="45"/>
      <c r="Q39" s="48"/>
      <c r="R39" s="45"/>
      <c r="S39" s="45"/>
      <c r="T39" s="28"/>
      <c r="U39" s="28"/>
      <c r="V39" s="28"/>
      <c r="W39" s="28"/>
      <c r="X39" s="68"/>
      <c r="Y39" s="45"/>
      <c r="Z39" s="45"/>
      <c r="AA39" s="45"/>
      <c r="AB39" s="45"/>
      <c r="AC39" s="28"/>
      <c r="AD39" s="45"/>
      <c r="AE39" s="45"/>
      <c r="AF39" s="45"/>
      <c r="AG39" s="45"/>
      <c r="AH39" s="45"/>
      <c r="AI39" s="45"/>
    </row>
    <row r="40" spans="1:36" ht="15" customHeight="1" x14ac:dyDescent="0.25">
      <c r="A40" s="2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8"/>
      <c r="P40" s="45"/>
      <c r="Q40" s="48"/>
      <c r="R40" s="45"/>
      <c r="S40" s="45"/>
      <c r="T40" s="28"/>
      <c r="U40" s="28"/>
      <c r="V40" s="28"/>
      <c r="W40" s="28"/>
      <c r="X40" s="68"/>
      <c r="Y40" s="45"/>
      <c r="Z40" s="45"/>
      <c r="AA40" s="45"/>
      <c r="AB40" s="45"/>
      <c r="AC40" s="28"/>
      <c r="AD40" s="45"/>
      <c r="AE40" s="45"/>
      <c r="AF40" s="45"/>
      <c r="AG40" s="45"/>
      <c r="AH40" s="45"/>
      <c r="AI40" s="45"/>
    </row>
    <row r="41" spans="1:36" ht="15" customHeight="1" x14ac:dyDescent="0.25">
      <c r="A41" s="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8"/>
      <c r="P41" s="45"/>
      <c r="Q41" s="48"/>
      <c r="R41" s="45"/>
      <c r="S41" s="45"/>
      <c r="T41" s="28"/>
      <c r="U41" s="28"/>
      <c r="V41" s="28"/>
      <c r="W41" s="28"/>
      <c r="X41" s="68"/>
      <c r="Y41" s="45"/>
      <c r="Z41" s="45"/>
      <c r="AA41" s="45"/>
      <c r="AB41" s="45"/>
      <c r="AC41" s="28"/>
      <c r="AD41" s="45"/>
      <c r="AE41" s="45"/>
      <c r="AF41" s="45"/>
      <c r="AG41" s="45"/>
      <c r="AH41" s="45"/>
      <c r="AI41" s="45"/>
    </row>
    <row r="42" spans="1:36" ht="15" customHeight="1" x14ac:dyDescent="0.25">
      <c r="A42" s="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8"/>
      <c r="P42" s="45"/>
      <c r="Q42" s="48"/>
      <c r="R42" s="45"/>
      <c r="S42" s="45"/>
      <c r="T42" s="28"/>
      <c r="U42" s="28"/>
      <c r="V42" s="28"/>
      <c r="W42" s="28"/>
      <c r="X42" s="68"/>
      <c r="Y42" s="45"/>
      <c r="Z42" s="45"/>
      <c r="AA42" s="45"/>
      <c r="AB42" s="45"/>
      <c r="AC42" s="28"/>
      <c r="AD42" s="45"/>
      <c r="AE42" s="45"/>
      <c r="AF42" s="45"/>
      <c r="AG42" s="45"/>
      <c r="AH42" s="45"/>
      <c r="AI42" s="45"/>
    </row>
    <row r="43" spans="1:36" ht="15" customHeight="1" x14ac:dyDescent="0.25">
      <c r="A43" s="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8"/>
      <c r="P43" s="45"/>
      <c r="Q43" s="48"/>
      <c r="R43" s="45"/>
      <c r="S43" s="45"/>
      <c r="T43" s="28"/>
      <c r="U43" s="28"/>
      <c r="V43" s="28"/>
      <c r="W43" s="28"/>
      <c r="X43" s="68"/>
      <c r="Y43" s="45"/>
      <c r="Z43" s="45"/>
      <c r="AA43" s="45"/>
      <c r="AB43" s="45"/>
      <c r="AC43" s="28"/>
      <c r="AD43" s="45"/>
      <c r="AE43" s="45"/>
      <c r="AF43" s="45"/>
      <c r="AG43" s="45"/>
      <c r="AH43" s="45"/>
      <c r="AI43" s="45"/>
    </row>
    <row r="44" spans="1:36" ht="15" customHeight="1" x14ac:dyDescent="0.25">
      <c r="A44" s="2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8"/>
      <c r="P44" s="45"/>
      <c r="Q44" s="48"/>
      <c r="R44" s="45"/>
      <c r="S44" s="45"/>
      <c r="T44" s="28"/>
      <c r="U44" s="28"/>
      <c r="V44" s="28"/>
      <c r="W44" s="28"/>
      <c r="X44" s="68"/>
      <c r="Y44" s="45"/>
      <c r="Z44" s="45"/>
      <c r="AA44" s="45"/>
      <c r="AB44" s="45"/>
      <c r="AC44" s="28"/>
      <c r="AD44" s="45"/>
      <c r="AE44" s="45"/>
      <c r="AF44" s="45"/>
      <c r="AG44" s="45"/>
      <c r="AH44" s="45"/>
      <c r="AI44" s="45"/>
    </row>
    <row r="45" spans="1:36" ht="15" customHeight="1" x14ac:dyDescent="0.25">
      <c r="A45" s="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8"/>
      <c r="P45" s="45"/>
      <c r="Q45" s="48"/>
      <c r="R45" s="45"/>
      <c r="S45" s="45"/>
      <c r="T45" s="28"/>
      <c r="U45" s="28"/>
      <c r="V45" s="28"/>
      <c r="W45" s="28"/>
      <c r="X45" s="68"/>
      <c r="Y45" s="45"/>
      <c r="Z45" s="45"/>
      <c r="AA45" s="45"/>
      <c r="AB45" s="45"/>
      <c r="AC45" s="28"/>
      <c r="AD45" s="45"/>
      <c r="AE45" s="45"/>
      <c r="AF45" s="45"/>
      <c r="AG45" s="45"/>
      <c r="AH45" s="45"/>
      <c r="AI45" s="45"/>
    </row>
    <row r="46" spans="1:36" ht="15" customHeight="1" x14ac:dyDescent="0.25">
      <c r="A46" s="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8"/>
      <c r="P46" s="45"/>
      <c r="Q46" s="48"/>
      <c r="R46" s="45"/>
      <c r="S46" s="45"/>
      <c r="T46" s="28"/>
      <c r="U46" s="28"/>
      <c r="V46" s="28"/>
      <c r="W46" s="28"/>
      <c r="X46" s="68"/>
      <c r="Y46" s="45"/>
      <c r="Z46" s="45"/>
      <c r="AA46" s="45"/>
      <c r="AB46" s="45"/>
      <c r="AC46" s="28"/>
      <c r="AD46" s="45"/>
      <c r="AE46" s="45"/>
      <c r="AF46" s="45"/>
      <c r="AG46" s="45"/>
      <c r="AH46" s="45"/>
      <c r="AI46" s="45"/>
    </row>
    <row r="47" spans="1:36" ht="15" customHeight="1" x14ac:dyDescent="0.25">
      <c r="A47" s="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8"/>
      <c r="P47" s="45"/>
      <c r="Q47" s="48"/>
      <c r="R47" s="45"/>
      <c r="S47" s="45"/>
      <c r="T47" s="28"/>
      <c r="U47" s="28"/>
      <c r="V47" s="28"/>
      <c r="W47" s="28"/>
      <c r="X47" s="68"/>
      <c r="Y47" s="45"/>
      <c r="Z47" s="45"/>
      <c r="AA47" s="45"/>
      <c r="AB47" s="45"/>
      <c r="AC47" s="28"/>
      <c r="AD47" s="45"/>
      <c r="AE47" s="45"/>
      <c r="AF47" s="45"/>
      <c r="AG47" s="45"/>
      <c r="AH47" s="45"/>
      <c r="AI47" s="45"/>
    </row>
    <row r="48" spans="1:36" ht="15" customHeight="1" x14ac:dyDescent="0.25">
      <c r="A48" s="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8"/>
      <c r="P48" s="45"/>
      <c r="Q48" s="48"/>
      <c r="R48" s="45"/>
      <c r="S48" s="45"/>
      <c r="T48" s="28"/>
      <c r="U48" s="28"/>
      <c r="V48" s="28"/>
      <c r="W48" s="28"/>
      <c r="X48" s="68"/>
      <c r="Y48" s="45"/>
      <c r="Z48" s="45"/>
      <c r="AA48" s="45"/>
      <c r="AB48" s="45"/>
      <c r="AC48" s="28"/>
      <c r="AD48" s="45"/>
      <c r="AE48" s="45"/>
      <c r="AF48" s="45"/>
      <c r="AG48" s="45"/>
      <c r="AH48" s="45"/>
      <c r="AI48" s="45"/>
    </row>
    <row r="49" spans="1:35" ht="15" customHeight="1" x14ac:dyDescent="0.25">
      <c r="A49" s="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8"/>
      <c r="P49" s="45"/>
      <c r="Q49" s="48"/>
      <c r="R49" s="45"/>
      <c r="S49" s="45"/>
      <c r="T49" s="28"/>
      <c r="U49" s="28"/>
      <c r="V49" s="28"/>
      <c r="W49" s="28"/>
      <c r="X49" s="68"/>
      <c r="Y49" s="45"/>
      <c r="Z49" s="45"/>
      <c r="AA49" s="45"/>
      <c r="AB49" s="45"/>
      <c r="AC49" s="28"/>
      <c r="AD49" s="45"/>
      <c r="AE49" s="45"/>
      <c r="AF49" s="45"/>
      <c r="AG49" s="45"/>
      <c r="AH49" s="45"/>
      <c r="AI49" s="45"/>
    </row>
    <row r="50" spans="1:35" ht="15" customHeight="1" x14ac:dyDescent="0.25">
      <c r="A50" s="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8"/>
      <c r="P50" s="45"/>
      <c r="Q50" s="48"/>
      <c r="R50" s="45"/>
      <c r="S50" s="45"/>
      <c r="T50" s="28"/>
      <c r="U50" s="28"/>
      <c r="V50" s="28"/>
      <c r="W50" s="28"/>
      <c r="X50" s="68"/>
      <c r="Y50" s="45"/>
      <c r="Z50" s="45"/>
      <c r="AA50" s="45"/>
      <c r="AB50" s="45"/>
      <c r="AC50" s="28"/>
      <c r="AD50" s="45"/>
      <c r="AE50" s="45"/>
      <c r="AF50" s="45"/>
      <c r="AG50" s="45"/>
      <c r="AH50" s="45"/>
      <c r="AI50" s="45"/>
    </row>
    <row r="51" spans="1:35" ht="15" customHeight="1" x14ac:dyDescent="0.25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8"/>
      <c r="P51" s="45"/>
      <c r="Q51" s="48"/>
      <c r="R51" s="45"/>
      <c r="S51" s="45"/>
      <c r="T51" s="28"/>
      <c r="U51" s="28"/>
      <c r="V51" s="28"/>
      <c r="W51" s="28"/>
      <c r="X51" s="68"/>
      <c r="Y51" s="45"/>
      <c r="Z51" s="45"/>
      <c r="AA51" s="45"/>
      <c r="AB51" s="45"/>
      <c r="AC51" s="28"/>
      <c r="AD51" s="45"/>
      <c r="AE51" s="45"/>
      <c r="AF51" s="45"/>
      <c r="AG51" s="45"/>
      <c r="AH51" s="45"/>
      <c r="AI51" s="45"/>
    </row>
    <row r="52" spans="1:35" ht="15" customHeight="1" x14ac:dyDescent="0.25">
      <c r="A52" s="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8"/>
      <c r="P52" s="45"/>
      <c r="Q52" s="48"/>
      <c r="R52" s="45"/>
      <c r="S52" s="45"/>
      <c r="T52" s="28"/>
      <c r="U52" s="28"/>
      <c r="V52" s="28"/>
      <c r="W52" s="28"/>
      <c r="X52" s="68"/>
      <c r="Y52" s="45"/>
      <c r="Z52" s="45"/>
      <c r="AA52" s="45"/>
      <c r="AB52" s="45"/>
      <c r="AC52" s="28"/>
      <c r="AD52" s="45"/>
      <c r="AE52" s="45"/>
      <c r="AF52" s="45"/>
      <c r="AG52" s="45"/>
      <c r="AH52" s="45"/>
      <c r="AI52" s="45"/>
    </row>
    <row r="53" spans="1:35" ht="15" customHeight="1" x14ac:dyDescent="0.25">
      <c r="A53" s="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8"/>
      <c r="P53" s="45"/>
      <c r="Q53" s="48"/>
      <c r="R53" s="45"/>
      <c r="S53" s="45"/>
      <c r="T53" s="28"/>
      <c r="U53" s="28"/>
      <c r="V53" s="28"/>
      <c r="W53" s="28"/>
      <c r="X53" s="68"/>
      <c r="Y53" s="45"/>
      <c r="Z53" s="45"/>
      <c r="AA53" s="45"/>
      <c r="AB53" s="45"/>
      <c r="AC53" s="28"/>
      <c r="AD53" s="45"/>
      <c r="AE53" s="45"/>
      <c r="AF53" s="45"/>
      <c r="AG53" s="45"/>
      <c r="AH53" s="45"/>
      <c r="AI53" s="45"/>
    </row>
    <row r="54" spans="1:35" ht="15" customHeight="1" x14ac:dyDescent="0.25">
      <c r="A54" s="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8"/>
      <c r="P54" s="45"/>
      <c r="Q54" s="48"/>
      <c r="R54" s="45"/>
      <c r="S54" s="45"/>
      <c r="T54" s="28"/>
      <c r="U54" s="28"/>
      <c r="V54" s="28"/>
      <c r="W54" s="28"/>
      <c r="X54" s="68"/>
      <c r="Y54" s="45"/>
      <c r="Z54" s="45"/>
      <c r="AA54" s="45"/>
      <c r="AB54" s="45"/>
      <c r="AC54" s="28"/>
      <c r="AD54" s="45"/>
      <c r="AE54" s="45"/>
      <c r="AF54" s="45"/>
      <c r="AG54" s="45"/>
      <c r="AH54" s="45"/>
      <c r="AI54" s="45"/>
    </row>
    <row r="55" spans="1:35" ht="15" customHeight="1" x14ac:dyDescent="0.25">
      <c r="A55" s="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8"/>
      <c r="P55" s="45"/>
      <c r="Q55" s="48"/>
      <c r="R55" s="45"/>
      <c r="S55" s="45"/>
      <c r="T55" s="28"/>
      <c r="U55" s="28"/>
      <c r="V55" s="28"/>
      <c r="W55" s="28"/>
      <c r="X55" s="68"/>
      <c r="Y55" s="45"/>
      <c r="Z55" s="45"/>
      <c r="AA55" s="45"/>
      <c r="AB55" s="45"/>
      <c r="AC55" s="28"/>
      <c r="AD55" s="45"/>
      <c r="AE55" s="45"/>
      <c r="AF55" s="45"/>
      <c r="AG55" s="45"/>
      <c r="AH55" s="45"/>
      <c r="AI55" s="45"/>
    </row>
    <row r="56" spans="1:35" ht="15" customHeight="1" x14ac:dyDescent="0.25">
      <c r="A56" s="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8"/>
      <c r="P56" s="45"/>
      <c r="Q56" s="48"/>
      <c r="R56" s="45"/>
      <c r="S56" s="45"/>
      <c r="T56" s="28"/>
      <c r="U56" s="28"/>
      <c r="V56" s="28"/>
      <c r="W56" s="28"/>
      <c r="X56" s="68"/>
      <c r="Y56" s="45"/>
      <c r="Z56" s="45"/>
      <c r="AA56" s="45"/>
      <c r="AB56" s="45"/>
      <c r="AC56" s="28"/>
      <c r="AD56" s="45"/>
      <c r="AE56" s="45"/>
      <c r="AF56" s="45"/>
      <c r="AG56" s="45"/>
      <c r="AH56" s="45"/>
      <c r="AI56" s="45"/>
    </row>
    <row r="57" spans="1:35" ht="15" customHeight="1" x14ac:dyDescent="0.25">
      <c r="A57" s="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8"/>
      <c r="P57" s="45"/>
      <c r="Q57" s="48"/>
      <c r="R57" s="45"/>
      <c r="S57" s="45"/>
      <c r="T57" s="28"/>
      <c r="U57" s="28"/>
      <c r="V57" s="28"/>
      <c r="W57" s="28"/>
      <c r="X57" s="68"/>
      <c r="Y57" s="45"/>
      <c r="Z57" s="45"/>
      <c r="AA57" s="45"/>
      <c r="AB57" s="45"/>
      <c r="AC57" s="28"/>
      <c r="AD57" s="45"/>
      <c r="AE57" s="45"/>
      <c r="AF57" s="45"/>
      <c r="AG57" s="45"/>
      <c r="AH57" s="45"/>
      <c r="AI57" s="45"/>
    </row>
    <row r="58" spans="1:35" ht="15" customHeight="1" x14ac:dyDescent="0.25">
      <c r="A58" s="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8"/>
      <c r="P58" s="45"/>
      <c r="Q58" s="48"/>
      <c r="R58" s="45"/>
      <c r="S58" s="45"/>
      <c r="T58" s="28"/>
      <c r="U58" s="28"/>
      <c r="V58" s="28"/>
      <c r="W58" s="28"/>
      <c r="X58" s="68"/>
      <c r="Y58" s="45"/>
      <c r="Z58" s="45"/>
      <c r="AA58" s="45"/>
      <c r="AB58" s="45"/>
      <c r="AC58" s="28"/>
      <c r="AD58" s="45"/>
      <c r="AE58" s="45"/>
      <c r="AF58" s="45"/>
      <c r="AG58" s="45"/>
      <c r="AH58" s="45"/>
      <c r="AI58" s="45"/>
    </row>
    <row r="59" spans="1:35" ht="15" customHeight="1" x14ac:dyDescent="0.25">
      <c r="A59" s="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8"/>
      <c r="P59" s="45"/>
      <c r="Q59" s="48"/>
      <c r="R59" s="45"/>
      <c r="S59" s="45"/>
      <c r="T59" s="28"/>
      <c r="U59" s="28"/>
      <c r="V59" s="28"/>
      <c r="W59" s="28"/>
      <c r="X59" s="68"/>
      <c r="Y59" s="45"/>
      <c r="Z59" s="45"/>
      <c r="AA59" s="45"/>
      <c r="AB59" s="45"/>
      <c r="AC59" s="28"/>
      <c r="AD59" s="45"/>
      <c r="AE59" s="45"/>
      <c r="AF59" s="45"/>
      <c r="AG59" s="45"/>
      <c r="AH59" s="45"/>
      <c r="AI59" s="45"/>
    </row>
    <row r="60" spans="1:35" ht="15" customHeight="1" x14ac:dyDescent="0.25">
      <c r="A60" s="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8"/>
      <c r="P60" s="45"/>
      <c r="Q60" s="48"/>
      <c r="R60" s="45"/>
      <c r="S60" s="45"/>
      <c r="T60" s="28"/>
      <c r="U60" s="28"/>
      <c r="V60" s="28"/>
      <c r="W60" s="28"/>
      <c r="X60" s="68"/>
      <c r="Y60" s="45"/>
      <c r="Z60" s="45"/>
      <c r="AA60" s="45"/>
      <c r="AB60" s="45"/>
      <c r="AC60" s="28"/>
      <c r="AD60" s="45"/>
      <c r="AE60" s="45"/>
      <c r="AF60" s="45"/>
      <c r="AG60" s="45"/>
      <c r="AH60" s="45"/>
      <c r="AI60" s="45"/>
    </row>
    <row r="61" spans="1:35" ht="15" customHeight="1" x14ac:dyDescent="0.25">
      <c r="A61" s="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8"/>
      <c r="P61" s="45"/>
      <c r="Q61" s="48"/>
      <c r="R61" s="45"/>
      <c r="S61" s="45"/>
      <c r="T61" s="28"/>
      <c r="U61" s="28"/>
      <c r="V61" s="28"/>
      <c r="W61" s="28"/>
      <c r="X61" s="68"/>
      <c r="Y61" s="45"/>
      <c r="Z61" s="45"/>
      <c r="AA61" s="45"/>
      <c r="AB61" s="45"/>
      <c r="AC61" s="28"/>
      <c r="AD61" s="45"/>
      <c r="AE61" s="45"/>
      <c r="AF61" s="45"/>
      <c r="AG61" s="45"/>
      <c r="AH61" s="45"/>
      <c r="AI61" s="45"/>
    </row>
    <row r="62" spans="1:35" ht="15" customHeight="1" x14ac:dyDescent="0.25">
      <c r="A62" s="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8"/>
      <c r="P62" s="45"/>
      <c r="Q62" s="48"/>
      <c r="R62" s="45"/>
      <c r="S62" s="45"/>
      <c r="T62" s="28"/>
      <c r="U62" s="28"/>
      <c r="V62" s="28"/>
      <c r="W62" s="28"/>
      <c r="X62" s="68"/>
      <c r="Y62" s="45"/>
      <c r="Z62" s="45"/>
      <c r="AA62" s="45"/>
      <c r="AB62" s="45"/>
      <c r="AC62" s="28"/>
      <c r="AD62" s="45"/>
      <c r="AE62" s="45"/>
      <c r="AF62" s="45"/>
      <c r="AG62" s="45"/>
      <c r="AH62" s="45"/>
      <c r="AI62" s="45"/>
    </row>
    <row r="63" spans="1:35" ht="15" customHeight="1" x14ac:dyDescent="0.25">
      <c r="A63" s="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8"/>
      <c r="P63" s="45"/>
      <c r="Q63" s="48"/>
      <c r="R63" s="45"/>
      <c r="S63" s="45"/>
      <c r="T63" s="28"/>
      <c r="U63" s="28"/>
      <c r="V63" s="28"/>
      <c r="W63" s="28"/>
      <c r="X63" s="68"/>
      <c r="Y63" s="45"/>
      <c r="Z63" s="45"/>
      <c r="AA63" s="45"/>
      <c r="AB63" s="45"/>
      <c r="AC63" s="28"/>
      <c r="AD63" s="45"/>
      <c r="AE63" s="45"/>
      <c r="AF63" s="45"/>
      <c r="AG63" s="45"/>
      <c r="AH63" s="45"/>
      <c r="AI63" s="45"/>
    </row>
    <row r="64" spans="1:35" ht="15" customHeight="1" x14ac:dyDescent="0.25">
      <c r="A64" s="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8"/>
      <c r="P64" s="45"/>
      <c r="Q64" s="48"/>
      <c r="R64" s="45"/>
      <c r="S64" s="45"/>
      <c r="T64" s="28"/>
      <c r="U64" s="28"/>
      <c r="V64" s="28"/>
      <c r="W64" s="28"/>
      <c r="X64" s="68"/>
      <c r="Y64" s="45"/>
      <c r="Z64" s="45"/>
      <c r="AA64" s="45"/>
      <c r="AB64" s="45"/>
      <c r="AC64" s="28"/>
      <c r="AD64" s="45"/>
      <c r="AE64" s="45"/>
      <c r="AF64" s="45"/>
      <c r="AG64" s="45"/>
      <c r="AH64" s="45"/>
      <c r="AI64" s="45"/>
    </row>
    <row r="65" spans="1:35" ht="15" customHeight="1" x14ac:dyDescent="0.25">
      <c r="A65" s="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8"/>
      <c r="P65" s="45"/>
      <c r="Q65" s="48"/>
      <c r="R65" s="45"/>
      <c r="S65" s="45"/>
      <c r="T65" s="28"/>
      <c r="U65" s="28"/>
      <c r="V65" s="28"/>
      <c r="W65" s="28"/>
      <c r="X65" s="68"/>
      <c r="Y65" s="45"/>
      <c r="Z65" s="45"/>
      <c r="AA65" s="45"/>
      <c r="AB65" s="45"/>
      <c r="AC65" s="28"/>
      <c r="AD65" s="45"/>
      <c r="AE65" s="45"/>
      <c r="AF65" s="45"/>
      <c r="AG65" s="45"/>
      <c r="AH65" s="45"/>
      <c r="AI65" s="45"/>
    </row>
    <row r="66" spans="1:35" ht="15" customHeight="1" x14ac:dyDescent="0.25">
      <c r="A66" s="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8"/>
      <c r="P66" s="45"/>
      <c r="Q66" s="48"/>
      <c r="R66" s="45"/>
      <c r="S66" s="45"/>
      <c r="T66" s="28"/>
      <c r="U66" s="28"/>
      <c r="V66" s="28"/>
      <c r="W66" s="28"/>
      <c r="X66" s="68"/>
      <c r="Y66" s="45"/>
      <c r="Z66" s="45"/>
      <c r="AA66" s="45"/>
      <c r="AB66" s="45"/>
      <c r="AC66" s="28"/>
      <c r="AD66" s="45"/>
      <c r="AE66" s="45"/>
      <c r="AF66" s="45"/>
      <c r="AG66" s="45"/>
      <c r="AH66" s="45"/>
      <c r="AI66" s="45"/>
    </row>
    <row r="67" spans="1:35" ht="15" customHeight="1" x14ac:dyDescent="0.25">
      <c r="A67" s="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8"/>
      <c r="P67" s="45"/>
      <c r="Q67" s="48"/>
      <c r="R67" s="45"/>
      <c r="S67" s="45"/>
      <c r="T67" s="28"/>
      <c r="U67" s="28"/>
      <c r="V67" s="28"/>
      <c r="W67" s="28"/>
      <c r="X67" s="68"/>
      <c r="Y67" s="45"/>
      <c r="Z67" s="45"/>
      <c r="AA67" s="45"/>
      <c r="AB67" s="45"/>
      <c r="AC67" s="28"/>
      <c r="AD67" s="45"/>
      <c r="AE67" s="45"/>
      <c r="AF67" s="45"/>
      <c r="AG67" s="45"/>
      <c r="AH67" s="45"/>
      <c r="AI67" s="45"/>
    </row>
    <row r="68" spans="1:35" ht="15" customHeight="1" x14ac:dyDescent="0.25">
      <c r="A68" s="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8"/>
      <c r="P68" s="45"/>
      <c r="Q68" s="48"/>
      <c r="R68" s="45"/>
      <c r="S68" s="45"/>
      <c r="T68" s="28"/>
      <c r="U68" s="28"/>
      <c r="V68" s="28"/>
      <c r="W68" s="28"/>
      <c r="X68" s="68"/>
      <c r="Y68" s="45"/>
      <c r="Z68" s="45"/>
      <c r="AA68" s="45"/>
      <c r="AB68" s="45"/>
      <c r="AC68" s="28"/>
      <c r="AD68" s="45"/>
      <c r="AE68" s="45"/>
      <c r="AF68" s="45"/>
      <c r="AG68" s="45"/>
      <c r="AH68" s="45"/>
      <c r="AI68" s="45"/>
    </row>
    <row r="69" spans="1:35" ht="15" customHeight="1" x14ac:dyDescent="0.25">
      <c r="A69" s="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8"/>
      <c r="P69" s="45"/>
      <c r="Q69" s="48"/>
      <c r="R69" s="45"/>
      <c r="S69" s="45"/>
      <c r="T69" s="28"/>
      <c r="U69" s="28"/>
      <c r="V69" s="28"/>
      <c r="W69" s="28"/>
      <c r="X69" s="68"/>
      <c r="Y69" s="45"/>
      <c r="Z69" s="45"/>
      <c r="AA69" s="45"/>
      <c r="AB69" s="45"/>
      <c r="AC69" s="28"/>
      <c r="AD69" s="45"/>
      <c r="AE69" s="45"/>
      <c r="AF69" s="45"/>
      <c r="AG69" s="45"/>
      <c r="AH69" s="45"/>
      <c r="AI69" s="45"/>
    </row>
    <row r="70" spans="1:35" ht="15" customHeight="1" x14ac:dyDescent="0.25">
      <c r="A70" s="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8"/>
      <c r="P70" s="45"/>
      <c r="Q70" s="48"/>
      <c r="R70" s="45"/>
      <c r="S70" s="45"/>
      <c r="T70" s="28"/>
      <c r="U70" s="28"/>
      <c r="V70" s="28"/>
      <c r="W70" s="28"/>
      <c r="X70" s="68"/>
      <c r="Y70" s="45"/>
      <c r="Z70" s="45"/>
      <c r="AA70" s="45"/>
      <c r="AB70" s="45"/>
      <c r="AC70" s="28"/>
      <c r="AD70" s="45"/>
      <c r="AE70" s="45"/>
      <c r="AF70" s="45"/>
      <c r="AG70" s="45"/>
      <c r="AH70" s="45"/>
      <c r="AI70" s="45"/>
    </row>
    <row r="71" spans="1:35" ht="15" customHeight="1" x14ac:dyDescent="0.25">
      <c r="A71" s="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8"/>
      <c r="P71" s="45"/>
      <c r="Q71" s="48"/>
      <c r="R71" s="45"/>
      <c r="S71" s="45"/>
      <c r="T71" s="28"/>
      <c r="U71" s="28"/>
      <c r="V71" s="28"/>
      <c r="W71" s="28"/>
      <c r="X71" s="68"/>
      <c r="Y71" s="45"/>
      <c r="Z71" s="45"/>
      <c r="AA71" s="45"/>
      <c r="AB71" s="45"/>
      <c r="AC71" s="28"/>
      <c r="AD71" s="45"/>
      <c r="AE71" s="45"/>
      <c r="AF71" s="45"/>
      <c r="AG71" s="45"/>
      <c r="AH71" s="45"/>
      <c r="AI71" s="45"/>
    </row>
    <row r="72" spans="1:35" ht="15" customHeight="1" x14ac:dyDescent="0.25">
      <c r="A72" s="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8"/>
      <c r="P72" s="45"/>
      <c r="Q72" s="48"/>
      <c r="R72" s="45"/>
      <c r="S72" s="45"/>
      <c r="T72" s="28"/>
      <c r="U72" s="28"/>
      <c r="V72" s="28"/>
      <c r="W72" s="28"/>
      <c r="X72" s="68"/>
      <c r="Y72" s="45"/>
      <c r="Z72" s="45"/>
      <c r="AA72" s="45"/>
      <c r="AB72" s="45"/>
      <c r="AC72" s="28"/>
      <c r="AD72" s="45"/>
      <c r="AE72" s="45"/>
      <c r="AF72" s="45"/>
      <c r="AG72" s="45"/>
      <c r="AH72" s="45"/>
      <c r="AI72" s="45"/>
    </row>
    <row r="73" spans="1:35" ht="15" customHeight="1" x14ac:dyDescent="0.25">
      <c r="A73" s="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8"/>
      <c r="P73" s="45"/>
      <c r="Q73" s="48"/>
      <c r="R73" s="45"/>
      <c r="S73" s="45"/>
      <c r="T73" s="28"/>
      <c r="U73" s="28"/>
      <c r="V73" s="28"/>
      <c r="W73" s="28"/>
      <c r="X73" s="68"/>
      <c r="Y73" s="45"/>
      <c r="Z73" s="45"/>
      <c r="AA73" s="45"/>
      <c r="AB73" s="45"/>
      <c r="AC73" s="28"/>
      <c r="AD73" s="45"/>
      <c r="AE73" s="45"/>
      <c r="AF73" s="45"/>
      <c r="AG73" s="45"/>
      <c r="AH73" s="45"/>
      <c r="AI73" s="45"/>
    </row>
    <row r="74" spans="1:35" ht="15" customHeight="1" x14ac:dyDescent="0.25">
      <c r="A74" s="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8"/>
      <c r="P74" s="45"/>
      <c r="Q74" s="48"/>
      <c r="R74" s="45"/>
      <c r="S74" s="45"/>
      <c r="T74" s="28"/>
      <c r="U74" s="28"/>
      <c r="V74" s="28"/>
      <c r="W74" s="28"/>
      <c r="X74" s="68"/>
      <c r="Y74" s="45"/>
      <c r="Z74" s="45"/>
      <c r="AA74" s="45"/>
      <c r="AB74" s="45"/>
      <c r="AC74" s="28"/>
      <c r="AD74" s="45"/>
      <c r="AE74" s="45"/>
      <c r="AF74" s="45"/>
      <c r="AG74" s="45"/>
      <c r="AH74" s="45"/>
      <c r="AI74" s="45"/>
    </row>
    <row r="75" spans="1:35" ht="15" customHeight="1" x14ac:dyDescent="0.25">
      <c r="A75" s="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8"/>
      <c r="P75" s="45"/>
      <c r="Q75" s="48"/>
      <c r="R75" s="45"/>
      <c r="S75" s="45"/>
      <c r="T75" s="28"/>
      <c r="U75" s="28"/>
      <c r="V75" s="28"/>
      <c r="W75" s="28"/>
      <c r="X75" s="68"/>
      <c r="Y75" s="45"/>
      <c r="Z75" s="45"/>
      <c r="AA75" s="45"/>
      <c r="AB75" s="45"/>
      <c r="AC75" s="28"/>
      <c r="AD75" s="45"/>
      <c r="AE75" s="45"/>
      <c r="AF75" s="45"/>
      <c r="AG75" s="45"/>
      <c r="AH75" s="45"/>
      <c r="AI75" s="45"/>
    </row>
    <row r="76" spans="1:35" ht="15" customHeight="1" x14ac:dyDescent="0.25">
      <c r="A76" s="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8"/>
      <c r="P76" s="45"/>
      <c r="Q76" s="48"/>
      <c r="R76" s="45"/>
      <c r="S76" s="45"/>
      <c r="T76" s="28"/>
      <c r="U76" s="28"/>
      <c r="V76" s="28"/>
      <c r="W76" s="28"/>
      <c r="X76" s="68"/>
      <c r="Y76" s="45"/>
      <c r="Z76" s="45"/>
      <c r="AA76" s="45"/>
      <c r="AB76" s="45"/>
      <c r="AC76" s="28"/>
      <c r="AD76" s="45"/>
      <c r="AE76" s="45"/>
      <c r="AF76" s="45"/>
      <c r="AG76" s="45"/>
      <c r="AH76" s="45"/>
      <c r="AI76" s="45"/>
    </row>
    <row r="77" spans="1:35" ht="15" customHeight="1" x14ac:dyDescent="0.25">
      <c r="A77" s="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8"/>
      <c r="P77" s="45"/>
      <c r="Q77" s="48"/>
      <c r="R77" s="45"/>
      <c r="S77" s="45"/>
      <c r="T77" s="28"/>
      <c r="U77" s="28"/>
      <c r="V77" s="28"/>
      <c r="W77" s="28"/>
      <c r="X77" s="68"/>
      <c r="Y77" s="45"/>
      <c r="Z77" s="45"/>
      <c r="AA77" s="45"/>
      <c r="AB77" s="45"/>
      <c r="AC77" s="28"/>
      <c r="AD77" s="45"/>
      <c r="AE77" s="45"/>
      <c r="AF77" s="45"/>
      <c r="AG77" s="45"/>
      <c r="AH77" s="45"/>
      <c r="AI77" s="45"/>
    </row>
    <row r="78" spans="1:35" ht="15" customHeight="1" x14ac:dyDescent="0.25">
      <c r="A78" s="2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8"/>
      <c r="P78" s="45"/>
      <c r="Q78" s="48"/>
      <c r="R78" s="45"/>
      <c r="S78" s="45"/>
      <c r="T78" s="28"/>
      <c r="U78" s="28"/>
      <c r="V78" s="28"/>
      <c r="W78" s="28"/>
      <c r="X78" s="68"/>
      <c r="Y78" s="45"/>
      <c r="Z78" s="45"/>
      <c r="AA78" s="45"/>
      <c r="AB78" s="45"/>
      <c r="AC78" s="28"/>
      <c r="AD78" s="45"/>
      <c r="AE78" s="45"/>
      <c r="AF78" s="45"/>
      <c r="AG78" s="45"/>
      <c r="AH78" s="45"/>
      <c r="AI78" s="45"/>
    </row>
    <row r="79" spans="1:35" ht="15" customHeight="1" x14ac:dyDescent="0.25">
      <c r="A79" s="2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8"/>
      <c r="P79" s="45"/>
      <c r="Q79" s="48"/>
      <c r="R79" s="45"/>
      <c r="S79" s="45"/>
      <c r="T79" s="28"/>
      <c r="U79" s="28"/>
      <c r="V79" s="28"/>
      <c r="W79" s="28"/>
      <c r="X79" s="68"/>
      <c r="Y79" s="45"/>
      <c r="Z79" s="45"/>
      <c r="AA79" s="45"/>
      <c r="AB79" s="45"/>
      <c r="AC79" s="28"/>
      <c r="AD79" s="45"/>
      <c r="AE79" s="45"/>
      <c r="AF79" s="45"/>
      <c r="AG79" s="45"/>
      <c r="AH79" s="45"/>
      <c r="AI79" s="45"/>
    </row>
    <row r="80" spans="1:35" ht="15" customHeight="1" x14ac:dyDescent="0.25">
      <c r="A80" s="2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8"/>
      <c r="P80" s="45"/>
      <c r="Q80" s="48"/>
      <c r="R80" s="45"/>
      <c r="S80" s="45"/>
      <c r="T80" s="28"/>
      <c r="U80" s="28"/>
      <c r="V80" s="28"/>
      <c r="W80" s="28"/>
      <c r="X80" s="68"/>
      <c r="Y80" s="45"/>
      <c r="Z80" s="45"/>
      <c r="AA80" s="45"/>
      <c r="AB80" s="45"/>
      <c r="AC80" s="28"/>
      <c r="AD80" s="45"/>
      <c r="AE80" s="45"/>
      <c r="AF80" s="45"/>
      <c r="AG80" s="45"/>
      <c r="AH80" s="45"/>
      <c r="AI80" s="45"/>
    </row>
    <row r="81" spans="1:36" ht="15" customHeight="1" x14ac:dyDescent="0.25">
      <c r="A81" s="2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8"/>
      <c r="P81" s="45"/>
      <c r="Q81" s="48"/>
      <c r="R81" s="45"/>
      <c r="S81" s="45"/>
      <c r="T81" s="28"/>
      <c r="U81" s="28"/>
      <c r="V81" s="28"/>
      <c r="W81" s="28"/>
      <c r="X81" s="68"/>
      <c r="Y81" s="45"/>
      <c r="Z81" s="45"/>
      <c r="AA81" s="45"/>
      <c r="AB81" s="45"/>
      <c r="AC81" s="28"/>
      <c r="AD81" s="45"/>
      <c r="AE81" s="45"/>
      <c r="AF81" s="45"/>
      <c r="AG81" s="45"/>
      <c r="AH81" s="45"/>
      <c r="AI81" s="45"/>
    </row>
    <row r="82" spans="1:36" ht="15" customHeight="1" x14ac:dyDescent="0.25">
      <c r="A82" s="2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8"/>
      <c r="P82" s="45"/>
      <c r="Q82" s="48"/>
      <c r="R82" s="45"/>
      <c r="S82" s="45"/>
      <c r="T82" s="28"/>
      <c r="U82" s="28"/>
      <c r="V82" s="28"/>
      <c r="W82" s="28"/>
      <c r="X82" s="68"/>
      <c r="Y82" s="45"/>
      <c r="Z82" s="45"/>
      <c r="AA82" s="45"/>
      <c r="AB82" s="45"/>
      <c r="AC82" s="28"/>
      <c r="AD82" s="45"/>
      <c r="AE82" s="45"/>
      <c r="AF82" s="45"/>
      <c r="AG82" s="45"/>
      <c r="AH82" s="45"/>
      <c r="AI82" s="45"/>
    </row>
    <row r="83" spans="1:36" ht="15" customHeight="1" x14ac:dyDescent="0.25">
      <c r="A83" s="2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8"/>
      <c r="P83" s="45"/>
      <c r="Q83" s="48"/>
      <c r="R83" s="45"/>
      <c r="S83" s="45"/>
      <c r="T83" s="28"/>
      <c r="U83" s="28"/>
      <c r="V83" s="28"/>
      <c r="W83" s="28"/>
      <c r="X83" s="68"/>
      <c r="Y83" s="45"/>
      <c r="Z83" s="45"/>
      <c r="AA83" s="45"/>
      <c r="AB83" s="45"/>
      <c r="AC83" s="28"/>
      <c r="AD83" s="45"/>
      <c r="AE83" s="45"/>
      <c r="AF83" s="45"/>
      <c r="AG83" s="45"/>
      <c r="AH83" s="45"/>
      <c r="AI83" s="45"/>
    </row>
    <row r="84" spans="1:36" ht="15" customHeight="1" x14ac:dyDescent="0.25">
      <c r="A84" s="2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8"/>
      <c r="P84" s="45"/>
      <c r="Q84" s="48"/>
      <c r="R84" s="45"/>
      <c r="S84" s="45"/>
      <c r="T84" s="28"/>
      <c r="U84" s="28"/>
      <c r="V84" s="28"/>
      <c r="W84" s="28"/>
      <c r="X84" s="68"/>
      <c r="Y84" s="45"/>
      <c r="Z84" s="45"/>
      <c r="AA84" s="45"/>
      <c r="AB84" s="45"/>
      <c r="AC84" s="28"/>
      <c r="AD84" s="45"/>
      <c r="AE84" s="45"/>
      <c r="AF84" s="45"/>
      <c r="AG84" s="45"/>
      <c r="AH84" s="45"/>
      <c r="AI84" s="45"/>
    </row>
    <row r="85" spans="1:36" ht="15" customHeight="1" x14ac:dyDescent="0.25">
      <c r="A85" s="2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8"/>
      <c r="P85" s="45"/>
      <c r="Q85" s="48"/>
      <c r="R85" s="45"/>
      <c r="S85" s="45"/>
      <c r="T85" s="28"/>
      <c r="U85" s="28"/>
      <c r="V85" s="28"/>
      <c r="W85" s="28"/>
      <c r="X85" s="68"/>
      <c r="Y85" s="45"/>
      <c r="Z85" s="45"/>
      <c r="AA85" s="45"/>
      <c r="AB85" s="45"/>
      <c r="AC85" s="28"/>
      <c r="AD85" s="45"/>
      <c r="AE85" s="45"/>
      <c r="AF85" s="45"/>
      <c r="AG85" s="45"/>
      <c r="AH85" s="45"/>
      <c r="AI85" s="45"/>
    </row>
    <row r="86" spans="1:36" ht="15" customHeight="1" x14ac:dyDescent="0.25">
      <c r="A86" s="2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8"/>
      <c r="P86" s="45"/>
      <c r="Q86" s="48"/>
      <c r="R86" s="45"/>
      <c r="S86" s="45"/>
      <c r="T86" s="28"/>
      <c r="U86" s="28"/>
      <c r="V86" s="28"/>
      <c r="W86" s="28"/>
      <c r="X86" s="68"/>
      <c r="Y86" s="45"/>
      <c r="Z86" s="45"/>
      <c r="AA86" s="45"/>
      <c r="AB86" s="45"/>
      <c r="AC86" s="28"/>
      <c r="AD86" s="45"/>
      <c r="AE86" s="45"/>
      <c r="AF86" s="45"/>
      <c r="AG86" s="45"/>
      <c r="AH86" s="45"/>
      <c r="AI86" s="45"/>
    </row>
    <row r="87" spans="1:36" ht="15" customHeight="1" x14ac:dyDescent="0.25">
      <c r="A87" s="2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8"/>
      <c r="P87" s="45"/>
      <c r="Q87" s="48"/>
      <c r="R87" s="45"/>
      <c r="S87" s="45"/>
      <c r="T87" s="28"/>
      <c r="U87" s="28"/>
      <c r="V87" s="28"/>
      <c r="W87" s="28"/>
      <c r="X87" s="68"/>
      <c r="Y87" s="45"/>
      <c r="Z87" s="45"/>
      <c r="AA87" s="45"/>
      <c r="AB87" s="45"/>
      <c r="AC87" s="28"/>
      <c r="AD87" s="45"/>
      <c r="AE87" s="45"/>
      <c r="AF87" s="45"/>
      <c r="AG87" s="45"/>
      <c r="AH87" s="45"/>
      <c r="AI87" s="45"/>
    </row>
    <row r="88" spans="1:36" ht="15" customHeight="1" x14ac:dyDescent="0.25">
      <c r="A88" s="2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8"/>
      <c r="P88" s="45"/>
      <c r="Q88" s="48"/>
      <c r="R88" s="45"/>
      <c r="S88" s="45"/>
      <c r="T88" s="28"/>
      <c r="U88" s="28"/>
      <c r="V88" s="28"/>
      <c r="W88" s="28"/>
      <c r="X88" s="68"/>
      <c r="Y88" s="45"/>
      <c r="Z88" s="45"/>
      <c r="AA88" s="45"/>
      <c r="AB88" s="45"/>
      <c r="AC88" s="28"/>
      <c r="AD88" s="45"/>
      <c r="AE88" s="45"/>
      <c r="AF88" s="45"/>
      <c r="AG88" s="45"/>
      <c r="AH88" s="45"/>
      <c r="AI88" s="45"/>
    </row>
    <row r="89" spans="1:36" ht="15" customHeight="1" x14ac:dyDescent="0.25">
      <c r="A89" s="2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8"/>
      <c r="P89" s="45"/>
      <c r="Q89" s="48"/>
      <c r="R89" s="45"/>
      <c r="S89" s="45"/>
      <c r="T89" s="28"/>
      <c r="U89" s="28"/>
      <c r="V89" s="28"/>
      <c r="W89" s="28"/>
      <c r="X89" s="68"/>
      <c r="Y89" s="45"/>
      <c r="Z89" s="45"/>
      <c r="AA89" s="45"/>
      <c r="AB89" s="45"/>
      <c r="AC89" s="28"/>
      <c r="AD89" s="45"/>
      <c r="AE89" s="45"/>
      <c r="AF89" s="45"/>
      <c r="AG89" s="45"/>
      <c r="AH89" s="45"/>
      <c r="AI89" s="45"/>
    </row>
    <row r="90" spans="1:36" ht="15" customHeight="1" x14ac:dyDescent="0.25">
      <c r="A90" s="2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8"/>
      <c r="P90" s="45"/>
      <c r="Q90" s="48"/>
      <c r="R90" s="45"/>
      <c r="S90" s="45"/>
      <c r="T90" s="28"/>
      <c r="U90" s="28"/>
      <c r="V90" s="28"/>
      <c r="W90" s="28"/>
      <c r="X90" s="68"/>
      <c r="Y90" s="45"/>
      <c r="Z90" s="45"/>
      <c r="AA90" s="45"/>
      <c r="AB90" s="45"/>
      <c r="AC90" s="28"/>
      <c r="AD90" s="45"/>
      <c r="AE90" s="45"/>
      <c r="AF90" s="45"/>
      <c r="AG90" s="45"/>
      <c r="AH90" s="45"/>
      <c r="AI90" s="45"/>
    </row>
    <row r="91" spans="1:36" ht="15" customHeight="1" x14ac:dyDescent="0.25">
      <c r="A91" s="2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8"/>
      <c r="P91" s="45"/>
      <c r="Q91" s="48"/>
      <c r="R91" s="45"/>
      <c r="S91" s="45"/>
      <c r="T91" s="28"/>
      <c r="U91" s="28"/>
      <c r="V91" s="28"/>
      <c r="W91" s="28"/>
      <c r="X91" s="68"/>
      <c r="Y91" s="45"/>
      <c r="Z91" s="45"/>
      <c r="AA91" s="45"/>
      <c r="AB91" s="45"/>
      <c r="AC91" s="28"/>
      <c r="AD91" s="45"/>
      <c r="AE91" s="45"/>
      <c r="AF91" s="45"/>
      <c r="AG91" s="45"/>
      <c r="AH91" s="45"/>
      <c r="AI91" s="45"/>
    </row>
    <row r="92" spans="1:36" s="12" customFormat="1" ht="15" customHeight="1" x14ac:dyDescent="0.25">
      <c r="A92" s="2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8"/>
      <c r="P92" s="45"/>
      <c r="Q92" s="48"/>
      <c r="R92" s="45"/>
      <c r="S92" s="45"/>
      <c r="T92" s="28"/>
      <c r="U92" s="28"/>
      <c r="V92" s="28"/>
      <c r="W92" s="28"/>
      <c r="X92" s="68"/>
      <c r="Y92" s="45"/>
      <c r="Z92" s="45"/>
      <c r="AA92" s="45"/>
      <c r="AB92" s="45"/>
      <c r="AC92" s="28"/>
      <c r="AD92" s="45"/>
      <c r="AE92" s="45"/>
      <c r="AF92" s="45"/>
      <c r="AG92" s="45"/>
      <c r="AH92" s="45"/>
      <c r="AI92" s="45"/>
      <c r="AJ92" s="11"/>
    </row>
    <row r="93" spans="1:36" s="12" customFormat="1" ht="15" customHeight="1" x14ac:dyDescent="0.25">
      <c r="A93" s="2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8"/>
      <c r="P93" s="45"/>
      <c r="Q93" s="48"/>
      <c r="R93" s="45"/>
      <c r="S93" s="45"/>
      <c r="T93" s="28"/>
      <c r="U93" s="28"/>
      <c r="V93" s="28"/>
      <c r="W93" s="28"/>
      <c r="X93" s="68"/>
      <c r="Y93" s="45"/>
      <c r="Z93" s="45"/>
      <c r="AA93" s="45"/>
      <c r="AB93" s="45"/>
      <c r="AC93" s="28"/>
      <c r="AD93" s="45"/>
      <c r="AE93" s="45"/>
      <c r="AF93" s="45"/>
      <c r="AG93" s="45"/>
      <c r="AH93" s="45"/>
      <c r="AI93" s="45"/>
      <c r="AJ93" s="11"/>
    </row>
    <row r="94" spans="1:36" s="12" customFormat="1" ht="15" customHeight="1" x14ac:dyDescent="0.25">
      <c r="A94" s="2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8"/>
      <c r="P94" s="45"/>
      <c r="Q94" s="48"/>
      <c r="R94" s="45"/>
      <c r="S94" s="45"/>
      <c r="T94" s="28"/>
      <c r="U94" s="28"/>
      <c r="V94" s="28"/>
      <c r="W94" s="28"/>
      <c r="X94" s="68"/>
      <c r="Y94" s="45"/>
      <c r="Z94" s="45"/>
      <c r="AA94" s="45"/>
      <c r="AB94" s="45"/>
      <c r="AC94" s="28"/>
      <c r="AD94" s="45"/>
      <c r="AE94" s="45"/>
      <c r="AF94" s="45"/>
      <c r="AG94" s="45"/>
      <c r="AH94" s="45"/>
      <c r="AI94" s="45"/>
      <c r="AJ94" s="11"/>
    </row>
    <row r="95" spans="1:36" s="12" customFormat="1" ht="15" customHeight="1" x14ac:dyDescent="0.25">
      <c r="A95" s="2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8"/>
      <c r="P95" s="45"/>
      <c r="Q95" s="48"/>
      <c r="R95" s="45"/>
      <c r="S95" s="45"/>
      <c r="T95" s="28"/>
      <c r="U95" s="28"/>
      <c r="V95" s="28"/>
      <c r="W95" s="28"/>
      <c r="X95" s="68"/>
      <c r="Y95" s="45"/>
      <c r="Z95" s="45"/>
      <c r="AA95" s="45"/>
      <c r="AB95" s="45"/>
      <c r="AC95" s="28"/>
      <c r="AD95" s="45"/>
      <c r="AE95" s="45"/>
      <c r="AF95" s="45"/>
      <c r="AG95" s="45"/>
      <c r="AH95" s="45"/>
      <c r="AI95" s="45"/>
      <c r="AJ95" s="11"/>
    </row>
    <row r="96" spans="1:36" s="12" customFormat="1" ht="15" customHeight="1" x14ac:dyDescent="0.25">
      <c r="A96" s="2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8"/>
      <c r="P96" s="45"/>
      <c r="Q96" s="48"/>
      <c r="R96" s="45"/>
      <c r="S96" s="45"/>
      <c r="T96" s="28"/>
      <c r="U96" s="28"/>
      <c r="V96" s="28"/>
      <c r="W96" s="28"/>
      <c r="X96" s="68"/>
      <c r="Y96" s="45"/>
      <c r="Z96" s="45"/>
      <c r="AA96" s="45"/>
      <c r="AB96" s="45"/>
      <c r="AC96" s="28"/>
      <c r="AD96" s="45"/>
      <c r="AE96" s="45"/>
      <c r="AF96" s="45"/>
      <c r="AG96" s="45"/>
      <c r="AH96" s="45"/>
      <c r="AI96" s="45"/>
      <c r="AJ96" s="11"/>
    </row>
    <row r="97" spans="1:36" s="12" customFormat="1" ht="15" customHeight="1" x14ac:dyDescent="0.25">
      <c r="A97" s="2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8"/>
      <c r="P97" s="45"/>
      <c r="Q97" s="48"/>
      <c r="R97" s="45"/>
      <c r="S97" s="45"/>
      <c r="T97" s="28"/>
      <c r="U97" s="28"/>
      <c r="V97" s="28"/>
      <c r="W97" s="28"/>
      <c r="X97" s="68"/>
      <c r="Y97" s="45"/>
      <c r="Z97" s="45"/>
      <c r="AA97" s="45"/>
      <c r="AB97" s="45"/>
      <c r="AC97" s="28"/>
      <c r="AD97" s="45"/>
      <c r="AE97" s="45"/>
      <c r="AF97" s="45"/>
      <c r="AG97" s="45"/>
      <c r="AH97" s="45"/>
      <c r="AI97" s="45"/>
      <c r="AJ97" s="11"/>
    </row>
    <row r="98" spans="1:36" s="12" customFormat="1" ht="15" customHeight="1" x14ac:dyDescent="0.25">
      <c r="A98" s="2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8"/>
      <c r="P98" s="45"/>
      <c r="Q98" s="48"/>
      <c r="R98" s="45"/>
      <c r="S98" s="45"/>
      <c r="T98" s="28"/>
      <c r="U98" s="28"/>
      <c r="V98" s="28"/>
      <c r="W98" s="28"/>
      <c r="X98" s="68"/>
      <c r="Y98" s="45"/>
      <c r="Z98" s="45"/>
      <c r="AA98" s="45"/>
      <c r="AB98" s="45"/>
      <c r="AC98" s="28"/>
      <c r="AD98" s="45"/>
      <c r="AE98" s="45"/>
      <c r="AF98" s="45"/>
      <c r="AG98" s="45"/>
      <c r="AH98" s="45"/>
      <c r="AI98" s="45"/>
      <c r="AJ98" s="11"/>
    </row>
    <row r="99" spans="1:36" s="12" customFormat="1" ht="15" customHeight="1" x14ac:dyDescent="0.25">
      <c r="A99" s="2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8"/>
      <c r="P99" s="45"/>
      <c r="Q99" s="48"/>
      <c r="R99" s="45"/>
      <c r="S99" s="45"/>
      <c r="T99" s="28"/>
      <c r="U99" s="28"/>
      <c r="V99" s="28"/>
      <c r="W99" s="28"/>
      <c r="X99" s="68"/>
      <c r="Y99" s="45"/>
      <c r="Z99" s="45"/>
      <c r="AA99" s="45"/>
      <c r="AB99" s="45"/>
      <c r="AC99" s="28"/>
      <c r="AD99" s="45"/>
      <c r="AE99" s="45"/>
      <c r="AF99" s="45"/>
      <c r="AG99" s="45"/>
      <c r="AH99" s="45"/>
      <c r="AI99" s="45"/>
      <c r="AJ99" s="11"/>
    </row>
    <row r="100" spans="1:36" s="12" customFormat="1" ht="15" customHeight="1" x14ac:dyDescent="0.25">
      <c r="A100" s="2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8"/>
      <c r="P100" s="45"/>
      <c r="Q100" s="48"/>
      <c r="R100" s="45"/>
      <c r="S100" s="45"/>
      <c r="T100" s="28"/>
      <c r="U100" s="28"/>
      <c r="V100" s="28"/>
      <c r="W100" s="28"/>
      <c r="X100" s="68"/>
      <c r="Y100" s="45"/>
      <c r="Z100" s="45"/>
      <c r="AA100" s="45"/>
      <c r="AB100" s="45"/>
      <c r="AC100" s="28"/>
      <c r="AD100" s="45"/>
      <c r="AE100" s="45"/>
      <c r="AF100" s="45"/>
      <c r="AG100" s="45"/>
      <c r="AH100" s="45"/>
      <c r="AI100" s="45"/>
      <c r="AJ100" s="11"/>
    </row>
    <row r="101" spans="1:36" s="12" customFormat="1" ht="15" customHeight="1" x14ac:dyDescent="0.25">
      <c r="A101" s="2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8"/>
      <c r="P101" s="45"/>
      <c r="Q101" s="48"/>
      <c r="R101" s="45"/>
      <c r="S101" s="45"/>
      <c r="T101" s="28"/>
      <c r="U101" s="28"/>
      <c r="V101" s="28"/>
      <c r="W101" s="28"/>
      <c r="X101" s="68"/>
      <c r="Y101" s="45"/>
      <c r="Z101" s="45"/>
      <c r="AA101" s="45"/>
      <c r="AB101" s="45"/>
      <c r="AC101" s="28"/>
      <c r="AD101" s="45"/>
      <c r="AE101" s="45"/>
      <c r="AF101" s="45"/>
      <c r="AG101" s="45"/>
      <c r="AH101" s="45"/>
      <c r="AI101" s="45"/>
      <c r="AJ101" s="11"/>
    </row>
    <row r="102" spans="1:36" s="12" customFormat="1" ht="15" customHeight="1" x14ac:dyDescent="0.25">
      <c r="A102" s="2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8"/>
      <c r="P102" s="45"/>
      <c r="Q102" s="48"/>
      <c r="R102" s="45"/>
      <c r="S102" s="45"/>
      <c r="T102" s="28"/>
      <c r="U102" s="28"/>
      <c r="V102" s="28"/>
      <c r="W102" s="28"/>
      <c r="X102" s="68"/>
      <c r="Y102" s="45"/>
      <c r="Z102" s="45"/>
      <c r="AA102" s="45"/>
      <c r="AB102" s="45"/>
      <c r="AC102" s="28"/>
      <c r="AD102" s="45"/>
      <c r="AE102" s="45"/>
      <c r="AF102" s="45"/>
      <c r="AG102" s="45"/>
      <c r="AH102" s="45"/>
      <c r="AI102" s="45"/>
      <c r="AJ102" s="11"/>
    </row>
    <row r="103" spans="1:36" s="12" customFormat="1" ht="15" customHeight="1" x14ac:dyDescent="0.25">
      <c r="A103" s="2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8"/>
      <c r="P103" s="45"/>
      <c r="Q103" s="48"/>
      <c r="R103" s="45"/>
      <c r="S103" s="45"/>
      <c r="T103" s="28"/>
      <c r="U103" s="28"/>
      <c r="V103" s="28"/>
      <c r="W103" s="28"/>
      <c r="X103" s="68"/>
      <c r="Y103" s="45"/>
      <c r="Z103" s="45"/>
      <c r="AA103" s="45"/>
      <c r="AB103" s="45"/>
      <c r="AC103" s="28"/>
      <c r="AD103" s="45"/>
      <c r="AE103" s="45"/>
      <c r="AF103" s="45"/>
      <c r="AG103" s="45"/>
      <c r="AH103" s="45"/>
      <c r="AI103" s="45"/>
      <c r="AJ103" s="11"/>
    </row>
    <row r="104" spans="1:36" s="12" customFormat="1" ht="15" customHeight="1" x14ac:dyDescent="0.25">
      <c r="A104" s="2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8"/>
      <c r="P104" s="45"/>
      <c r="Q104" s="48"/>
      <c r="R104" s="45"/>
      <c r="S104" s="45"/>
      <c r="T104" s="28"/>
      <c r="U104" s="28"/>
      <c r="V104" s="28"/>
      <c r="W104" s="28"/>
      <c r="X104" s="68"/>
      <c r="Y104" s="45"/>
      <c r="Z104" s="45"/>
      <c r="AA104" s="45"/>
      <c r="AB104" s="45"/>
      <c r="AC104" s="28"/>
      <c r="AD104" s="45"/>
      <c r="AE104" s="45"/>
      <c r="AF104" s="45"/>
      <c r="AG104" s="45"/>
      <c r="AH104" s="45"/>
      <c r="AI104" s="45"/>
      <c r="AJ104" s="11"/>
    </row>
    <row r="105" spans="1:36" s="12" customFormat="1" ht="15" customHeight="1" x14ac:dyDescent="0.25">
      <c r="A105" s="2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8"/>
      <c r="P105" s="45"/>
      <c r="Q105" s="48"/>
      <c r="R105" s="45"/>
      <c r="S105" s="45"/>
      <c r="T105" s="28"/>
      <c r="U105" s="28"/>
      <c r="V105" s="28"/>
      <c r="W105" s="28"/>
      <c r="X105" s="68"/>
      <c r="Y105" s="45"/>
      <c r="Z105" s="45"/>
      <c r="AA105" s="45"/>
      <c r="AB105" s="45"/>
      <c r="AC105" s="28"/>
      <c r="AD105" s="45"/>
      <c r="AE105" s="45"/>
      <c r="AF105" s="45"/>
      <c r="AG105" s="45"/>
      <c r="AH105" s="45"/>
      <c r="AI105" s="45"/>
      <c r="AJ105" s="11"/>
    </row>
    <row r="106" spans="1:36" s="12" customFormat="1" ht="15" customHeight="1" x14ac:dyDescent="0.25">
      <c r="A106" s="2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8"/>
      <c r="P106" s="45"/>
      <c r="Q106" s="48"/>
      <c r="R106" s="45"/>
      <c r="S106" s="45"/>
      <c r="T106" s="28"/>
      <c r="U106" s="28"/>
      <c r="V106" s="28"/>
      <c r="W106" s="28"/>
      <c r="X106" s="68"/>
      <c r="Y106" s="45"/>
      <c r="Z106" s="45"/>
      <c r="AA106" s="45"/>
      <c r="AB106" s="45"/>
      <c r="AC106" s="28"/>
      <c r="AD106" s="45"/>
      <c r="AE106" s="45"/>
      <c r="AF106" s="45"/>
      <c r="AG106" s="45"/>
      <c r="AH106" s="45"/>
      <c r="AI106" s="45"/>
      <c r="AJ106" s="11"/>
    </row>
    <row r="107" spans="1:36" s="12" customFormat="1" ht="15" customHeight="1" x14ac:dyDescent="0.25">
      <c r="A107" s="2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8"/>
      <c r="P107" s="45"/>
      <c r="Q107" s="48"/>
      <c r="R107" s="45"/>
      <c r="S107" s="45"/>
      <c r="T107" s="28"/>
      <c r="U107" s="28"/>
      <c r="V107" s="28"/>
      <c r="W107" s="28"/>
      <c r="X107" s="68"/>
      <c r="Y107" s="45"/>
      <c r="Z107" s="45"/>
      <c r="AA107" s="45"/>
      <c r="AB107" s="45"/>
      <c r="AC107" s="28"/>
      <c r="AD107" s="45"/>
      <c r="AE107" s="45"/>
      <c r="AF107" s="45"/>
      <c r="AG107" s="45"/>
      <c r="AH107" s="45"/>
      <c r="AI107" s="45"/>
      <c r="AJ107" s="11"/>
    </row>
    <row r="108" spans="1:36" s="12" customFormat="1" ht="15" customHeight="1" x14ac:dyDescent="0.25">
      <c r="A108" s="2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8"/>
      <c r="P108" s="45"/>
      <c r="Q108" s="48"/>
      <c r="R108" s="45"/>
      <c r="S108" s="45"/>
      <c r="T108" s="28"/>
      <c r="U108" s="28"/>
      <c r="V108" s="28"/>
      <c r="W108" s="28"/>
      <c r="X108" s="68"/>
      <c r="Y108" s="45"/>
      <c r="Z108" s="45"/>
      <c r="AA108" s="45"/>
      <c r="AB108" s="45"/>
      <c r="AC108" s="28"/>
      <c r="AD108" s="45"/>
      <c r="AE108" s="45"/>
      <c r="AF108" s="45"/>
      <c r="AG108" s="45"/>
      <c r="AH108" s="45"/>
      <c r="AI108" s="45"/>
      <c r="AJ108" s="11"/>
    </row>
    <row r="109" spans="1:36" s="12" customFormat="1" ht="15" customHeight="1" x14ac:dyDescent="0.25">
      <c r="A109" s="2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8"/>
      <c r="P109" s="45"/>
      <c r="Q109" s="48"/>
      <c r="R109" s="45"/>
      <c r="S109" s="45"/>
      <c r="T109" s="28"/>
      <c r="U109" s="28"/>
      <c r="V109" s="28"/>
      <c r="W109" s="28"/>
      <c r="X109" s="68"/>
      <c r="Y109" s="45"/>
      <c r="Z109" s="45"/>
      <c r="AA109" s="45"/>
      <c r="AB109" s="45"/>
      <c r="AC109" s="28"/>
      <c r="AD109" s="45"/>
      <c r="AE109" s="45"/>
      <c r="AF109" s="45"/>
      <c r="AG109" s="45"/>
      <c r="AH109" s="45"/>
      <c r="AI109" s="45"/>
      <c r="AJ109" s="11"/>
    </row>
    <row r="110" spans="1:36" s="12" customFormat="1" ht="15" customHeight="1" x14ac:dyDescent="0.25">
      <c r="A110" s="2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8"/>
      <c r="P110" s="45"/>
      <c r="Q110" s="48"/>
      <c r="R110" s="45"/>
      <c r="S110" s="45"/>
      <c r="T110" s="28"/>
      <c r="U110" s="28"/>
      <c r="V110" s="28"/>
      <c r="W110" s="28"/>
      <c r="X110" s="68"/>
      <c r="Y110" s="45"/>
      <c r="Z110" s="45"/>
      <c r="AA110" s="45"/>
      <c r="AB110" s="45"/>
      <c r="AC110" s="28"/>
      <c r="AD110" s="45"/>
      <c r="AE110" s="45"/>
      <c r="AF110" s="45"/>
      <c r="AG110" s="45"/>
      <c r="AH110" s="45"/>
      <c r="AI110" s="45"/>
      <c r="AJ110" s="11"/>
    </row>
    <row r="111" spans="1:36" s="12" customFormat="1" ht="15" customHeight="1" x14ac:dyDescent="0.25">
      <c r="A111" s="2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8"/>
      <c r="P111" s="45"/>
      <c r="Q111" s="48"/>
      <c r="R111" s="45"/>
      <c r="S111" s="45"/>
      <c r="T111" s="28"/>
      <c r="U111" s="28"/>
      <c r="V111" s="28"/>
      <c r="W111" s="28"/>
      <c r="X111" s="68"/>
      <c r="Y111" s="45"/>
      <c r="Z111" s="45"/>
      <c r="AA111" s="45"/>
      <c r="AB111" s="45"/>
      <c r="AC111" s="28"/>
      <c r="AD111" s="45"/>
      <c r="AE111" s="45"/>
      <c r="AF111" s="45"/>
      <c r="AG111" s="45"/>
      <c r="AH111" s="45"/>
      <c r="AI111" s="45"/>
      <c r="AJ111" s="11"/>
    </row>
  </sheetData>
  <sortState ref="B22:R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5" t="s">
        <v>89</v>
      </c>
      <c r="C1" s="6"/>
      <c r="D1" s="7"/>
      <c r="E1" s="8" t="s">
        <v>56</v>
      </c>
      <c r="F1" s="103"/>
      <c r="G1" s="81"/>
      <c r="H1" s="81"/>
      <c r="I1" s="9"/>
      <c r="J1" s="9" t="s">
        <v>90</v>
      </c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3"/>
      <c r="AB1" s="103"/>
      <c r="AC1" s="81"/>
      <c r="AD1" s="81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4" t="s">
        <v>58</v>
      </c>
      <c r="C2" s="75"/>
      <c r="D2" s="76"/>
      <c r="E2" s="16" t="s">
        <v>13</v>
      </c>
      <c r="F2" s="17"/>
      <c r="G2" s="17"/>
      <c r="H2" s="17"/>
      <c r="I2" s="23"/>
      <c r="J2" s="18"/>
      <c r="K2" s="80"/>
      <c r="L2" s="25" t="s">
        <v>82</v>
      </c>
      <c r="M2" s="17"/>
      <c r="N2" s="17"/>
      <c r="O2" s="24"/>
      <c r="P2" s="22"/>
      <c r="Q2" s="25" t="s">
        <v>83</v>
      </c>
      <c r="R2" s="17"/>
      <c r="S2" s="17"/>
      <c r="T2" s="17"/>
      <c r="U2" s="23"/>
      <c r="V2" s="24"/>
      <c r="W2" s="22"/>
      <c r="X2" s="104" t="s">
        <v>73</v>
      </c>
      <c r="Y2" s="105"/>
      <c r="Z2" s="82"/>
      <c r="AA2" s="16" t="s">
        <v>13</v>
      </c>
      <c r="AB2" s="17"/>
      <c r="AC2" s="17"/>
      <c r="AD2" s="17"/>
      <c r="AE2" s="23"/>
      <c r="AF2" s="18"/>
      <c r="AG2" s="80"/>
      <c r="AH2" s="25" t="s">
        <v>84</v>
      </c>
      <c r="AI2" s="17"/>
      <c r="AJ2" s="17"/>
      <c r="AK2" s="24"/>
      <c r="AL2" s="22"/>
      <c r="AM2" s="25" t="s">
        <v>83</v>
      </c>
      <c r="AN2" s="17"/>
      <c r="AO2" s="17"/>
      <c r="AP2" s="17"/>
      <c r="AQ2" s="23"/>
      <c r="AR2" s="24"/>
      <c r="AS2" s="8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83"/>
      <c r="L3" s="21" t="s">
        <v>5</v>
      </c>
      <c r="M3" s="21" t="s">
        <v>6</v>
      </c>
      <c r="N3" s="21" t="s">
        <v>72</v>
      </c>
      <c r="O3" s="21" t="s">
        <v>17</v>
      </c>
      <c r="P3" s="28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8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83"/>
      <c r="AH3" s="21" t="s">
        <v>5</v>
      </c>
      <c r="AI3" s="21" t="s">
        <v>6</v>
      </c>
      <c r="AJ3" s="21" t="s">
        <v>72</v>
      </c>
      <c r="AK3" s="21" t="s">
        <v>17</v>
      </c>
      <c r="AL3" s="28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8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4">
        <v>1999</v>
      </c>
      <c r="C4" s="52" t="s">
        <v>59</v>
      </c>
      <c r="D4" s="5" t="s">
        <v>42</v>
      </c>
      <c r="E4" s="34"/>
      <c r="F4" s="34"/>
      <c r="G4" s="52"/>
      <c r="H4" s="34"/>
      <c r="I4" s="34"/>
      <c r="J4" s="34"/>
      <c r="K4" s="33"/>
      <c r="L4" s="85"/>
      <c r="M4" s="21"/>
      <c r="N4" s="21"/>
      <c r="O4" s="21"/>
      <c r="P4" s="28"/>
      <c r="Q4" s="34"/>
      <c r="R4" s="34"/>
      <c r="S4" s="52"/>
      <c r="T4" s="34"/>
      <c r="U4" s="34"/>
      <c r="V4" s="106"/>
      <c r="W4" s="33"/>
      <c r="X4" s="34"/>
      <c r="Y4" s="43"/>
      <c r="Z4" s="5"/>
      <c r="AA4" s="34"/>
      <c r="AB4" s="34"/>
      <c r="AC4" s="34"/>
      <c r="AD4" s="52"/>
      <c r="AE4" s="34"/>
      <c r="AF4" s="37"/>
      <c r="AG4" s="33"/>
      <c r="AH4" s="85"/>
      <c r="AI4" s="21"/>
      <c r="AJ4" s="21"/>
      <c r="AK4" s="21"/>
      <c r="AL4" s="28"/>
      <c r="AM4" s="34"/>
      <c r="AN4" s="34"/>
      <c r="AO4" s="52"/>
      <c r="AP4" s="34"/>
      <c r="AQ4" s="34"/>
      <c r="AR4" s="52"/>
      <c r="AS4" s="3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4"/>
      <c r="C5" s="43"/>
      <c r="D5" s="5"/>
      <c r="E5" s="34"/>
      <c r="F5" s="34"/>
      <c r="G5" s="34"/>
      <c r="H5" s="52"/>
      <c r="I5" s="34"/>
      <c r="J5" s="37"/>
      <c r="K5" s="33"/>
      <c r="L5" s="85"/>
      <c r="M5" s="21"/>
      <c r="N5" s="21"/>
      <c r="O5" s="21"/>
      <c r="P5" s="28"/>
      <c r="Q5" s="34"/>
      <c r="R5" s="34"/>
      <c r="S5" s="52"/>
      <c r="T5" s="34"/>
      <c r="U5" s="34"/>
      <c r="V5" s="52"/>
      <c r="W5" s="33"/>
      <c r="X5" s="34">
        <v>2000</v>
      </c>
      <c r="Y5" s="43"/>
      <c r="Z5" s="5"/>
      <c r="AA5" s="34"/>
      <c r="AB5" s="34"/>
      <c r="AC5" s="34"/>
      <c r="AD5" s="52"/>
      <c r="AE5" s="34"/>
      <c r="AF5" s="37"/>
      <c r="AG5" s="33"/>
      <c r="AH5" s="85"/>
      <c r="AI5" s="21"/>
      <c r="AJ5" s="21"/>
      <c r="AK5" s="21"/>
      <c r="AM5" s="34"/>
      <c r="AN5" s="34"/>
      <c r="AO5" s="52"/>
      <c r="AP5" s="34"/>
      <c r="AQ5" s="34"/>
      <c r="AR5" s="52"/>
      <c r="AS5" s="3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4"/>
      <c r="C6" s="43"/>
      <c r="D6" s="5"/>
      <c r="E6" s="34"/>
      <c r="F6" s="34"/>
      <c r="G6" s="34"/>
      <c r="H6" s="52"/>
      <c r="I6" s="34"/>
      <c r="J6" s="37"/>
      <c r="K6" s="33"/>
      <c r="L6" s="85"/>
      <c r="M6" s="21"/>
      <c r="N6" s="21"/>
      <c r="O6" s="21"/>
      <c r="Q6" s="34"/>
      <c r="R6" s="34"/>
      <c r="S6" s="52"/>
      <c r="T6" s="34"/>
      <c r="U6" s="34"/>
      <c r="V6" s="52"/>
      <c r="W6" s="33"/>
      <c r="X6" s="34">
        <v>2001</v>
      </c>
      <c r="Y6" s="34" t="s">
        <v>46</v>
      </c>
      <c r="Z6" s="5" t="s">
        <v>52</v>
      </c>
      <c r="AA6" s="34">
        <v>18</v>
      </c>
      <c r="AB6" s="34">
        <v>3</v>
      </c>
      <c r="AC6" s="34">
        <v>12</v>
      </c>
      <c r="AD6" s="34">
        <v>19</v>
      </c>
      <c r="AE6" s="34">
        <v>57</v>
      </c>
      <c r="AF6" s="55">
        <v>0.5181</v>
      </c>
      <c r="AG6" s="28">
        <v>110</v>
      </c>
      <c r="AH6" s="19"/>
      <c r="AI6" s="21"/>
      <c r="AJ6" s="21"/>
      <c r="AK6" s="21"/>
      <c r="AM6" s="34"/>
      <c r="AN6" s="34"/>
      <c r="AO6" s="52"/>
      <c r="AP6" s="34"/>
      <c r="AQ6" s="34"/>
      <c r="AR6" s="52"/>
      <c r="AS6" s="3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4"/>
      <c r="C7" s="43"/>
      <c r="D7" s="5"/>
      <c r="E7" s="34"/>
      <c r="F7" s="34"/>
      <c r="G7" s="34"/>
      <c r="H7" s="52"/>
      <c r="I7" s="34"/>
      <c r="J7" s="37"/>
      <c r="K7" s="33"/>
      <c r="L7" s="85"/>
      <c r="M7" s="21"/>
      <c r="N7" s="21"/>
      <c r="O7" s="21"/>
      <c r="Q7" s="34"/>
      <c r="R7" s="34"/>
      <c r="S7" s="52"/>
      <c r="T7" s="34"/>
      <c r="U7" s="34"/>
      <c r="V7" s="52"/>
      <c r="W7" s="33"/>
      <c r="X7" s="34">
        <v>2002</v>
      </c>
      <c r="Y7" s="34" t="s">
        <v>47</v>
      </c>
      <c r="Z7" s="5" t="s">
        <v>52</v>
      </c>
      <c r="AA7" s="34">
        <v>18</v>
      </c>
      <c r="AB7" s="34">
        <v>0</v>
      </c>
      <c r="AC7" s="34">
        <v>17</v>
      </c>
      <c r="AD7" s="34">
        <v>9</v>
      </c>
      <c r="AE7" s="34">
        <v>57</v>
      </c>
      <c r="AF7" s="55">
        <v>0.55879999999999996</v>
      </c>
      <c r="AG7" s="28">
        <v>102</v>
      </c>
      <c r="AH7" s="19"/>
      <c r="AI7" s="21"/>
      <c r="AJ7" s="21"/>
      <c r="AK7" s="21"/>
      <c r="AM7" s="34"/>
      <c r="AN7" s="34"/>
      <c r="AO7" s="52"/>
      <c r="AP7" s="34"/>
      <c r="AQ7" s="34"/>
      <c r="AR7" s="52"/>
      <c r="AS7" s="3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4"/>
      <c r="C8" s="43"/>
      <c r="D8" s="5"/>
      <c r="E8" s="34"/>
      <c r="F8" s="34"/>
      <c r="G8" s="34"/>
      <c r="H8" s="52"/>
      <c r="I8" s="34"/>
      <c r="J8" s="37"/>
      <c r="K8" s="33"/>
      <c r="L8" s="85"/>
      <c r="M8" s="21"/>
      <c r="N8" s="21"/>
      <c r="O8" s="21"/>
      <c r="Q8" s="34"/>
      <c r="R8" s="34"/>
      <c r="S8" s="52"/>
      <c r="T8" s="34"/>
      <c r="U8" s="34"/>
      <c r="V8" s="52"/>
      <c r="W8" s="33"/>
      <c r="X8" s="34">
        <v>2003</v>
      </c>
      <c r="Y8" s="34" t="s">
        <v>48</v>
      </c>
      <c r="Z8" s="5" t="s">
        <v>52</v>
      </c>
      <c r="AA8" s="34">
        <v>18</v>
      </c>
      <c r="AB8" s="34">
        <v>1</v>
      </c>
      <c r="AC8" s="34">
        <v>8</v>
      </c>
      <c r="AD8" s="34">
        <v>14</v>
      </c>
      <c r="AE8" s="34">
        <v>56</v>
      </c>
      <c r="AF8" s="55">
        <v>0.50900000000000001</v>
      </c>
      <c r="AG8" s="28">
        <v>110</v>
      </c>
      <c r="AH8" s="19"/>
      <c r="AI8" s="21"/>
      <c r="AJ8" s="21"/>
      <c r="AK8" s="21"/>
      <c r="AM8" s="34"/>
      <c r="AN8" s="34"/>
      <c r="AO8" s="52"/>
      <c r="AP8" s="34"/>
      <c r="AQ8" s="34"/>
      <c r="AR8" s="52"/>
      <c r="AS8" s="3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4"/>
      <c r="C9" s="43"/>
      <c r="D9" s="5"/>
      <c r="E9" s="34"/>
      <c r="F9" s="34"/>
      <c r="G9" s="34"/>
      <c r="H9" s="52"/>
      <c r="I9" s="34"/>
      <c r="J9" s="37"/>
      <c r="K9" s="33"/>
      <c r="L9" s="85"/>
      <c r="M9" s="21"/>
      <c r="N9" s="21"/>
      <c r="O9" s="21"/>
      <c r="Q9" s="34"/>
      <c r="R9" s="34"/>
      <c r="S9" s="52"/>
      <c r="T9" s="34"/>
      <c r="U9" s="34"/>
      <c r="V9" s="52"/>
      <c r="W9" s="33"/>
      <c r="X9" s="34">
        <v>2004</v>
      </c>
      <c r="Y9" s="34" t="s">
        <v>46</v>
      </c>
      <c r="Z9" s="5" t="s">
        <v>52</v>
      </c>
      <c r="AA9" s="34">
        <v>4</v>
      </c>
      <c r="AB9" s="34">
        <v>0</v>
      </c>
      <c r="AC9" s="34">
        <v>2</v>
      </c>
      <c r="AD9" s="34">
        <v>4</v>
      </c>
      <c r="AE9" s="34">
        <v>14</v>
      </c>
      <c r="AF9" s="55">
        <v>0.53839999999999999</v>
      </c>
      <c r="AG9" s="28">
        <v>26</v>
      </c>
      <c r="AH9" s="19"/>
      <c r="AI9" s="21"/>
      <c r="AJ9" s="21"/>
      <c r="AK9" s="21"/>
      <c r="AM9" s="34"/>
      <c r="AN9" s="34"/>
      <c r="AO9" s="52"/>
      <c r="AP9" s="34"/>
      <c r="AQ9" s="34"/>
      <c r="AR9" s="52"/>
      <c r="AS9" s="3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4"/>
      <c r="C10" s="43"/>
      <c r="D10" s="5"/>
      <c r="E10" s="34"/>
      <c r="F10" s="34"/>
      <c r="G10" s="34"/>
      <c r="H10" s="52"/>
      <c r="I10" s="34"/>
      <c r="J10" s="37"/>
      <c r="K10" s="33"/>
      <c r="L10" s="85"/>
      <c r="M10" s="21"/>
      <c r="N10" s="21"/>
      <c r="O10" s="21"/>
      <c r="Q10" s="34"/>
      <c r="R10" s="34"/>
      <c r="S10" s="52"/>
      <c r="T10" s="34"/>
      <c r="U10" s="34"/>
      <c r="V10" s="52"/>
      <c r="W10" s="33"/>
      <c r="X10" s="34"/>
      <c r="Y10" s="43"/>
      <c r="Z10" s="5"/>
      <c r="AA10" s="34"/>
      <c r="AB10" s="34"/>
      <c r="AC10" s="34"/>
      <c r="AD10" s="52"/>
      <c r="AE10" s="34"/>
      <c r="AF10" s="37"/>
      <c r="AG10" s="33"/>
      <c r="AH10" s="85"/>
      <c r="AI10" s="21"/>
      <c r="AJ10" s="21"/>
      <c r="AK10" s="21"/>
      <c r="AM10" s="34"/>
      <c r="AN10" s="34"/>
      <c r="AO10" s="52"/>
      <c r="AP10" s="34"/>
      <c r="AQ10" s="34"/>
      <c r="AR10" s="52"/>
      <c r="AS10" s="3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4">
        <v>2005</v>
      </c>
      <c r="C11" s="52" t="s">
        <v>51</v>
      </c>
      <c r="D11" s="5" t="s">
        <v>35</v>
      </c>
      <c r="E11" s="34">
        <v>22</v>
      </c>
      <c r="F11" s="34">
        <v>2</v>
      </c>
      <c r="G11" s="52">
        <v>17</v>
      </c>
      <c r="H11" s="34">
        <v>5</v>
      </c>
      <c r="I11" s="34">
        <v>53</v>
      </c>
      <c r="J11" s="37">
        <v>0.44900000000000001</v>
      </c>
      <c r="K11" s="28">
        <v>118</v>
      </c>
      <c r="L11" s="85"/>
      <c r="M11" s="21"/>
      <c r="N11" s="21"/>
      <c r="O11" s="21"/>
      <c r="Q11" s="34"/>
      <c r="R11" s="34"/>
      <c r="S11" s="52"/>
      <c r="T11" s="34"/>
      <c r="U11" s="34"/>
      <c r="V11" s="52"/>
      <c r="W11" s="33"/>
      <c r="X11" s="34"/>
      <c r="Y11" s="43"/>
      <c r="Z11" s="5"/>
      <c r="AA11" s="34"/>
      <c r="AB11" s="34"/>
      <c r="AC11" s="34"/>
      <c r="AD11" s="52"/>
      <c r="AE11" s="34"/>
      <c r="AF11" s="37"/>
      <c r="AG11" s="33"/>
      <c r="AH11" s="85"/>
      <c r="AI11" s="21"/>
      <c r="AJ11" s="21"/>
      <c r="AK11" s="21"/>
      <c r="AM11" s="34"/>
      <c r="AN11" s="34"/>
      <c r="AO11" s="52"/>
      <c r="AP11" s="34"/>
      <c r="AQ11" s="34"/>
      <c r="AR11" s="52"/>
      <c r="AS11" s="3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4">
        <v>2006</v>
      </c>
      <c r="C12" s="52" t="s">
        <v>45</v>
      </c>
      <c r="D12" s="5" t="s">
        <v>44</v>
      </c>
      <c r="E12" s="34">
        <v>19</v>
      </c>
      <c r="F12" s="34">
        <v>0</v>
      </c>
      <c r="G12" s="52">
        <v>13</v>
      </c>
      <c r="H12" s="34">
        <v>1</v>
      </c>
      <c r="I12" s="34">
        <v>35</v>
      </c>
      <c r="J12" s="37">
        <v>0.40697674418604651</v>
      </c>
      <c r="K12" s="28">
        <v>86</v>
      </c>
      <c r="L12" s="85"/>
      <c r="M12" s="21"/>
      <c r="N12" s="21"/>
      <c r="O12" s="21"/>
      <c r="Q12" s="34"/>
      <c r="R12" s="34"/>
      <c r="S12" s="52"/>
      <c r="T12" s="34"/>
      <c r="U12" s="34"/>
      <c r="V12" s="52"/>
      <c r="W12" s="33"/>
      <c r="X12" s="34">
        <v>2006</v>
      </c>
      <c r="Y12" s="34" t="s">
        <v>46</v>
      </c>
      <c r="Z12" s="5" t="s">
        <v>80</v>
      </c>
      <c r="AA12" s="34">
        <v>1</v>
      </c>
      <c r="AB12" s="34">
        <v>0</v>
      </c>
      <c r="AC12" s="34">
        <v>1</v>
      </c>
      <c r="AD12" s="34">
        <v>2</v>
      </c>
      <c r="AE12" s="34">
        <v>6</v>
      </c>
      <c r="AF12" s="55">
        <v>0.6</v>
      </c>
      <c r="AG12" s="28">
        <v>10</v>
      </c>
      <c r="AH12" s="85"/>
      <c r="AI12" s="21"/>
      <c r="AJ12" s="21"/>
      <c r="AK12" s="21"/>
      <c r="AM12" s="34"/>
      <c r="AN12" s="34"/>
      <c r="AO12" s="52"/>
      <c r="AP12" s="34"/>
      <c r="AQ12" s="34"/>
      <c r="AR12" s="52"/>
      <c r="AS12" s="33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4">
        <v>2007</v>
      </c>
      <c r="C13" s="52" t="s">
        <v>34</v>
      </c>
      <c r="D13" s="5" t="s">
        <v>44</v>
      </c>
      <c r="E13" s="34">
        <v>7</v>
      </c>
      <c r="F13" s="34">
        <v>0</v>
      </c>
      <c r="G13" s="52">
        <v>2</v>
      </c>
      <c r="H13" s="34">
        <v>4</v>
      </c>
      <c r="I13" s="34">
        <v>10</v>
      </c>
      <c r="J13" s="37">
        <v>0.41666666666666669</v>
      </c>
      <c r="K13" s="80">
        <v>24</v>
      </c>
      <c r="L13" s="85"/>
      <c r="M13" s="21"/>
      <c r="N13" s="21"/>
      <c r="O13" s="21"/>
      <c r="Q13" s="34"/>
      <c r="R13" s="34"/>
      <c r="S13" s="52"/>
      <c r="T13" s="34"/>
      <c r="U13" s="34"/>
      <c r="V13" s="52"/>
      <c r="W13" s="33"/>
      <c r="X13" s="34"/>
      <c r="Y13" s="43"/>
      <c r="Z13" s="5"/>
      <c r="AA13" s="34"/>
      <c r="AB13" s="34"/>
      <c r="AC13" s="34"/>
      <c r="AD13" s="52"/>
      <c r="AE13" s="34"/>
      <c r="AF13" s="37"/>
      <c r="AG13" s="33"/>
      <c r="AH13" s="85"/>
      <c r="AI13" s="21"/>
      <c r="AJ13" s="21"/>
      <c r="AK13" s="21"/>
      <c r="AM13" s="34"/>
      <c r="AN13" s="34"/>
      <c r="AO13" s="52"/>
      <c r="AP13" s="34"/>
      <c r="AQ13" s="34"/>
      <c r="AR13" s="52"/>
      <c r="AS13" s="33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4"/>
      <c r="C14" s="43"/>
      <c r="D14" s="5"/>
      <c r="E14" s="34"/>
      <c r="F14" s="34"/>
      <c r="G14" s="34"/>
      <c r="H14" s="52"/>
      <c r="I14" s="34"/>
      <c r="J14" s="37"/>
      <c r="K14" s="33"/>
      <c r="L14" s="85"/>
      <c r="M14" s="21"/>
      <c r="N14" s="21"/>
      <c r="O14" s="21"/>
      <c r="Q14" s="78"/>
      <c r="R14" s="34"/>
      <c r="S14" s="52"/>
      <c r="T14" s="34"/>
      <c r="U14" s="34"/>
      <c r="V14" s="52"/>
      <c r="W14" s="33"/>
      <c r="X14" s="34">
        <v>2008</v>
      </c>
      <c r="Y14" s="34" t="s">
        <v>49</v>
      </c>
      <c r="Z14" s="36" t="s">
        <v>57</v>
      </c>
      <c r="AA14" s="34">
        <v>18</v>
      </c>
      <c r="AB14" s="34">
        <v>2</v>
      </c>
      <c r="AC14" s="34">
        <v>16</v>
      </c>
      <c r="AD14" s="34">
        <v>14</v>
      </c>
      <c r="AE14" s="34">
        <v>86</v>
      </c>
      <c r="AF14" s="55">
        <v>0.66659999999999997</v>
      </c>
      <c r="AG14" s="28">
        <v>129</v>
      </c>
      <c r="AH14" s="19"/>
      <c r="AI14" s="19"/>
      <c r="AJ14" s="19"/>
      <c r="AK14" s="21" t="s">
        <v>77</v>
      </c>
      <c r="AL14" s="28"/>
      <c r="AM14" s="34">
        <v>2</v>
      </c>
      <c r="AN14" s="34">
        <v>0</v>
      </c>
      <c r="AO14" s="34">
        <v>0</v>
      </c>
      <c r="AP14" s="34">
        <v>0</v>
      </c>
      <c r="AQ14" s="34">
        <v>4</v>
      </c>
      <c r="AR14" s="102">
        <v>0.2666</v>
      </c>
      <c r="AS14" s="1">
        <v>15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4"/>
      <c r="C15" s="43"/>
      <c r="D15" s="5"/>
      <c r="E15" s="34"/>
      <c r="F15" s="34"/>
      <c r="G15" s="34"/>
      <c r="H15" s="52"/>
      <c r="I15" s="34"/>
      <c r="J15" s="37"/>
      <c r="K15" s="33"/>
      <c r="L15" s="85"/>
      <c r="M15" s="21"/>
      <c r="N15" s="21"/>
      <c r="O15" s="21"/>
      <c r="Q15" s="78"/>
      <c r="R15" s="34"/>
      <c r="S15" s="52"/>
      <c r="T15" s="34"/>
      <c r="U15" s="34"/>
      <c r="V15" s="52"/>
      <c r="W15" s="33"/>
      <c r="X15" s="34">
        <v>2009</v>
      </c>
      <c r="Y15" s="34" t="s">
        <v>47</v>
      </c>
      <c r="Z15" s="36" t="s">
        <v>57</v>
      </c>
      <c r="AA15" s="34">
        <v>16</v>
      </c>
      <c r="AB15" s="34">
        <v>0</v>
      </c>
      <c r="AC15" s="34">
        <v>22</v>
      </c>
      <c r="AD15" s="34">
        <v>4</v>
      </c>
      <c r="AE15" s="34">
        <v>64</v>
      </c>
      <c r="AF15" s="55">
        <v>0.48120000000000002</v>
      </c>
      <c r="AG15" s="28">
        <v>133</v>
      </c>
      <c r="AH15" s="19"/>
      <c r="AI15" s="19"/>
      <c r="AJ15" s="19"/>
      <c r="AK15" s="21"/>
      <c r="AL15" s="28"/>
      <c r="AM15" s="34"/>
      <c r="AN15" s="34"/>
      <c r="AO15" s="34"/>
      <c r="AP15" s="34"/>
      <c r="AQ15" s="34"/>
      <c r="AR15" s="102"/>
      <c r="AS15" s="1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4"/>
      <c r="C16" s="43"/>
      <c r="D16" s="5"/>
      <c r="E16" s="34"/>
      <c r="F16" s="34"/>
      <c r="G16" s="34"/>
      <c r="H16" s="52"/>
      <c r="I16" s="34"/>
      <c r="J16" s="37"/>
      <c r="K16" s="33"/>
      <c r="L16" s="85"/>
      <c r="M16" s="21"/>
      <c r="N16" s="21"/>
      <c r="O16" s="21"/>
      <c r="Q16" s="78"/>
      <c r="R16" s="34"/>
      <c r="S16" s="52"/>
      <c r="T16" s="34"/>
      <c r="U16" s="34"/>
      <c r="V16" s="52"/>
      <c r="W16" s="33"/>
      <c r="X16" s="34">
        <v>2010</v>
      </c>
      <c r="Y16" s="34" t="s">
        <v>50</v>
      </c>
      <c r="Z16" s="36" t="s">
        <v>57</v>
      </c>
      <c r="AA16" s="34">
        <v>16</v>
      </c>
      <c r="AB16" s="34">
        <v>4</v>
      </c>
      <c r="AC16" s="34">
        <v>30</v>
      </c>
      <c r="AD16" s="34">
        <v>7</v>
      </c>
      <c r="AE16" s="34">
        <v>64</v>
      </c>
      <c r="AF16" s="55">
        <v>0.52449999999999997</v>
      </c>
      <c r="AG16" s="28">
        <v>122</v>
      </c>
      <c r="AH16" s="34" t="s">
        <v>62</v>
      </c>
      <c r="AI16" s="19"/>
      <c r="AJ16" s="21" t="s">
        <v>45</v>
      </c>
      <c r="AK16" s="21"/>
      <c r="AL16" s="28"/>
      <c r="AM16" s="34"/>
      <c r="AN16" s="34"/>
      <c r="AO16" s="34"/>
      <c r="AP16" s="34"/>
      <c r="AQ16" s="34"/>
      <c r="AR16" s="102"/>
      <c r="AS16" s="1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4"/>
      <c r="C17" s="43"/>
      <c r="D17" s="5"/>
      <c r="E17" s="34"/>
      <c r="F17" s="34"/>
      <c r="G17" s="34"/>
      <c r="H17" s="52"/>
      <c r="I17" s="34"/>
      <c r="J17" s="37"/>
      <c r="K17" s="33"/>
      <c r="L17" s="85"/>
      <c r="M17" s="21"/>
      <c r="N17" s="21"/>
      <c r="O17" s="21"/>
      <c r="Q17" s="78"/>
      <c r="R17" s="34"/>
      <c r="S17" s="52"/>
      <c r="T17" s="34"/>
      <c r="U17" s="34"/>
      <c r="V17" s="52"/>
      <c r="W17" s="33"/>
      <c r="X17" s="34">
        <v>2011</v>
      </c>
      <c r="Y17" s="34" t="s">
        <v>49</v>
      </c>
      <c r="Z17" s="36" t="s">
        <v>57</v>
      </c>
      <c r="AA17" s="34">
        <v>18</v>
      </c>
      <c r="AB17" s="34">
        <v>7</v>
      </c>
      <c r="AC17" s="34">
        <v>30</v>
      </c>
      <c r="AD17" s="34">
        <v>19</v>
      </c>
      <c r="AE17" s="34">
        <v>89</v>
      </c>
      <c r="AF17" s="55">
        <v>0.60129999999999995</v>
      </c>
      <c r="AG17" s="28">
        <v>148</v>
      </c>
      <c r="AH17" s="21" t="s">
        <v>48</v>
      </c>
      <c r="AI17" s="19"/>
      <c r="AJ17" s="21" t="s">
        <v>45</v>
      </c>
      <c r="AK17" s="21"/>
      <c r="AL17" s="28"/>
      <c r="AM17" s="34">
        <v>2</v>
      </c>
      <c r="AN17" s="34">
        <v>0</v>
      </c>
      <c r="AO17" s="34">
        <v>0</v>
      </c>
      <c r="AP17" s="34">
        <v>0</v>
      </c>
      <c r="AQ17" s="34">
        <v>4</v>
      </c>
      <c r="AR17" s="102">
        <v>0.44440000000000002</v>
      </c>
      <c r="AS17" s="1">
        <v>9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4"/>
      <c r="C18" s="43"/>
      <c r="D18" s="5"/>
      <c r="E18" s="34"/>
      <c r="F18" s="34"/>
      <c r="G18" s="34"/>
      <c r="H18" s="52"/>
      <c r="I18" s="34"/>
      <c r="J18" s="37"/>
      <c r="K18" s="33"/>
      <c r="L18" s="85"/>
      <c r="M18" s="21"/>
      <c r="N18" s="21"/>
      <c r="O18" s="21"/>
      <c r="Q18" s="78"/>
      <c r="R18" s="34"/>
      <c r="S18" s="52"/>
      <c r="T18" s="34"/>
      <c r="U18" s="34"/>
      <c r="V18" s="52"/>
      <c r="W18" s="33"/>
      <c r="X18" s="34">
        <v>2012</v>
      </c>
      <c r="Y18" s="34" t="s">
        <v>48</v>
      </c>
      <c r="Z18" s="36" t="s">
        <v>57</v>
      </c>
      <c r="AA18" s="34">
        <v>18</v>
      </c>
      <c r="AB18" s="34">
        <v>0</v>
      </c>
      <c r="AC18" s="34">
        <v>22</v>
      </c>
      <c r="AD18" s="34">
        <v>7</v>
      </c>
      <c r="AE18" s="34">
        <v>61</v>
      </c>
      <c r="AF18" s="55">
        <v>0.46560000000000001</v>
      </c>
      <c r="AG18" s="28">
        <v>131</v>
      </c>
      <c r="AH18" s="19"/>
      <c r="AI18" s="19"/>
      <c r="AJ18" s="21"/>
      <c r="AK18" s="21"/>
      <c r="AL18" s="28"/>
      <c r="AM18" s="34"/>
      <c r="AN18" s="34"/>
      <c r="AO18" s="34"/>
      <c r="AP18" s="34"/>
      <c r="AQ18" s="34"/>
      <c r="AR18" s="102"/>
      <c r="AS18" s="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4"/>
      <c r="C19" s="43"/>
      <c r="D19" s="5"/>
      <c r="E19" s="34"/>
      <c r="F19" s="34"/>
      <c r="G19" s="34"/>
      <c r="H19" s="52"/>
      <c r="I19" s="34"/>
      <c r="J19" s="37"/>
      <c r="K19" s="33"/>
      <c r="L19" s="85"/>
      <c r="M19" s="21"/>
      <c r="N19" s="21"/>
      <c r="O19" s="21"/>
      <c r="Q19" s="78"/>
      <c r="R19" s="34"/>
      <c r="S19" s="52"/>
      <c r="T19" s="34"/>
      <c r="U19" s="34"/>
      <c r="V19" s="52"/>
      <c r="W19" s="33"/>
      <c r="X19" s="34">
        <v>2013</v>
      </c>
      <c r="Y19" s="34" t="s">
        <v>49</v>
      </c>
      <c r="Z19" s="36" t="s">
        <v>57</v>
      </c>
      <c r="AA19" s="34">
        <v>16</v>
      </c>
      <c r="AB19" s="34">
        <v>6</v>
      </c>
      <c r="AC19" s="34">
        <v>53</v>
      </c>
      <c r="AD19" s="34">
        <v>16</v>
      </c>
      <c r="AE19" s="34">
        <v>103</v>
      </c>
      <c r="AF19" s="55">
        <v>0.71519999999999995</v>
      </c>
      <c r="AG19" s="28">
        <v>144</v>
      </c>
      <c r="AH19" s="21" t="s">
        <v>49</v>
      </c>
      <c r="AI19" s="19"/>
      <c r="AJ19" s="21" t="s">
        <v>49</v>
      </c>
      <c r="AK19" s="21" t="s">
        <v>50</v>
      </c>
      <c r="AL19" s="28"/>
      <c r="AM19" s="34">
        <v>2</v>
      </c>
      <c r="AN19" s="34">
        <v>0</v>
      </c>
      <c r="AO19" s="34">
        <v>2</v>
      </c>
      <c r="AP19" s="34">
        <v>2</v>
      </c>
      <c r="AQ19" s="34">
        <v>6</v>
      </c>
      <c r="AR19" s="102">
        <v>0.42849999999999999</v>
      </c>
      <c r="AS19" s="1">
        <v>14</v>
      </c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4"/>
      <c r="C20" s="43"/>
      <c r="D20" s="5"/>
      <c r="E20" s="34"/>
      <c r="F20" s="34"/>
      <c r="G20" s="34"/>
      <c r="H20" s="52"/>
      <c r="I20" s="34"/>
      <c r="J20" s="37"/>
      <c r="K20" s="33"/>
      <c r="L20" s="85"/>
      <c r="M20" s="21"/>
      <c r="N20" s="21"/>
      <c r="O20" s="21"/>
      <c r="Q20" s="78"/>
      <c r="R20" s="34"/>
      <c r="S20" s="52"/>
      <c r="T20" s="34"/>
      <c r="U20" s="34"/>
      <c r="V20" s="52"/>
      <c r="W20" s="33"/>
      <c r="X20" s="34">
        <v>2014</v>
      </c>
      <c r="Y20" s="34" t="s">
        <v>50</v>
      </c>
      <c r="Z20" s="5" t="s">
        <v>78</v>
      </c>
      <c r="AA20" s="34">
        <v>17</v>
      </c>
      <c r="AB20" s="34">
        <v>6</v>
      </c>
      <c r="AC20" s="34">
        <v>24</v>
      </c>
      <c r="AD20" s="34">
        <v>25</v>
      </c>
      <c r="AE20" s="34">
        <v>88</v>
      </c>
      <c r="AF20" s="55">
        <v>0.64700000000000002</v>
      </c>
      <c r="AG20" s="28">
        <v>136</v>
      </c>
      <c r="AH20" s="21"/>
      <c r="AI20" s="21"/>
      <c r="AJ20" s="21" t="s">
        <v>77</v>
      </c>
      <c r="AK20" s="21" t="s">
        <v>48</v>
      </c>
      <c r="AL20" s="28"/>
      <c r="AM20" s="34"/>
      <c r="AN20" s="34"/>
      <c r="AO20" s="34"/>
      <c r="AP20" s="34"/>
      <c r="AQ20" s="34"/>
      <c r="AR20" s="102"/>
      <c r="AS20" s="1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4"/>
      <c r="C21" s="43"/>
      <c r="D21" s="5"/>
      <c r="E21" s="34"/>
      <c r="F21" s="34"/>
      <c r="G21" s="34"/>
      <c r="H21" s="52"/>
      <c r="I21" s="34"/>
      <c r="J21" s="37"/>
      <c r="K21" s="33"/>
      <c r="L21" s="85"/>
      <c r="M21" s="21"/>
      <c r="N21" s="21"/>
      <c r="O21" s="21"/>
      <c r="Q21" s="78"/>
      <c r="R21" s="34"/>
      <c r="S21" s="52"/>
      <c r="T21" s="34"/>
      <c r="U21" s="34"/>
      <c r="V21" s="52"/>
      <c r="W21" s="33"/>
      <c r="X21" s="34">
        <v>2015</v>
      </c>
      <c r="Y21" s="34" t="s">
        <v>62</v>
      </c>
      <c r="Z21" s="5" t="s">
        <v>63</v>
      </c>
      <c r="AA21" s="34">
        <v>18</v>
      </c>
      <c r="AB21" s="34">
        <v>2</v>
      </c>
      <c r="AC21" s="34">
        <v>38</v>
      </c>
      <c r="AD21" s="34">
        <v>11</v>
      </c>
      <c r="AE21" s="34">
        <v>80</v>
      </c>
      <c r="AF21" s="55">
        <v>0.57550000000000001</v>
      </c>
      <c r="AG21" s="28">
        <v>139</v>
      </c>
      <c r="AH21" s="21" t="s">
        <v>49</v>
      </c>
      <c r="AI21" s="19"/>
      <c r="AJ21" s="21" t="s">
        <v>77</v>
      </c>
      <c r="AK21" s="21"/>
      <c r="AL21" s="28"/>
      <c r="AM21" s="34">
        <v>3</v>
      </c>
      <c r="AN21" s="34">
        <v>0</v>
      </c>
      <c r="AO21" s="34">
        <v>3</v>
      </c>
      <c r="AP21" s="34">
        <v>0</v>
      </c>
      <c r="AQ21" s="34">
        <v>8</v>
      </c>
      <c r="AR21" s="102">
        <v>0.36359999999999998</v>
      </c>
      <c r="AS21" s="1">
        <v>22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4"/>
      <c r="C22" s="43"/>
      <c r="D22" s="5"/>
      <c r="E22" s="34"/>
      <c r="F22" s="34"/>
      <c r="G22" s="34"/>
      <c r="H22" s="52"/>
      <c r="I22" s="34"/>
      <c r="J22" s="37"/>
      <c r="K22" s="33"/>
      <c r="L22" s="85"/>
      <c r="M22" s="21"/>
      <c r="N22" s="21"/>
      <c r="O22" s="21"/>
      <c r="Q22" s="78"/>
      <c r="R22" s="34"/>
      <c r="S22" s="52"/>
      <c r="T22" s="34"/>
      <c r="U22" s="34"/>
      <c r="V22" s="52"/>
      <c r="W22" s="33"/>
      <c r="X22" s="34">
        <v>2016</v>
      </c>
      <c r="Y22" s="34" t="s">
        <v>49</v>
      </c>
      <c r="Z22" s="36" t="s">
        <v>57</v>
      </c>
      <c r="AA22" s="34">
        <v>16</v>
      </c>
      <c r="AB22" s="34">
        <v>0</v>
      </c>
      <c r="AC22" s="34">
        <v>51</v>
      </c>
      <c r="AD22" s="34">
        <v>9</v>
      </c>
      <c r="AE22" s="34">
        <v>81</v>
      </c>
      <c r="AF22" s="55">
        <v>0.49690000000000001</v>
      </c>
      <c r="AG22" s="28">
        <v>163</v>
      </c>
      <c r="AH22" s="34" t="s">
        <v>62</v>
      </c>
      <c r="AI22" s="19"/>
      <c r="AJ22" s="21" t="s">
        <v>49</v>
      </c>
      <c r="AK22" s="21"/>
      <c r="AL22" s="28"/>
      <c r="AM22" s="34">
        <v>2</v>
      </c>
      <c r="AN22" s="34">
        <v>0</v>
      </c>
      <c r="AO22" s="34">
        <v>3</v>
      </c>
      <c r="AP22" s="34">
        <v>0</v>
      </c>
      <c r="AQ22" s="34">
        <v>5</v>
      </c>
      <c r="AR22" s="102">
        <v>0.55549999999999999</v>
      </c>
      <c r="AS22" s="1">
        <v>9</v>
      </c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34"/>
      <c r="C23" s="43"/>
      <c r="D23" s="5"/>
      <c r="E23" s="34"/>
      <c r="F23" s="34"/>
      <c r="G23" s="34"/>
      <c r="H23" s="52"/>
      <c r="I23" s="34"/>
      <c r="J23" s="37"/>
      <c r="K23" s="33"/>
      <c r="L23" s="85"/>
      <c r="M23" s="21"/>
      <c r="N23" s="21"/>
      <c r="O23" s="21"/>
      <c r="Q23" s="78"/>
      <c r="R23" s="34"/>
      <c r="S23" s="52"/>
      <c r="T23" s="34"/>
      <c r="U23" s="34"/>
      <c r="V23" s="52"/>
      <c r="W23" s="33"/>
      <c r="X23" s="34">
        <v>2017</v>
      </c>
      <c r="Y23" s="34" t="s">
        <v>49</v>
      </c>
      <c r="Z23" s="36" t="s">
        <v>57</v>
      </c>
      <c r="AA23" s="34">
        <v>13</v>
      </c>
      <c r="AB23" s="34">
        <v>2</v>
      </c>
      <c r="AC23" s="34">
        <v>44</v>
      </c>
      <c r="AD23" s="34">
        <v>18</v>
      </c>
      <c r="AE23" s="34">
        <v>85</v>
      </c>
      <c r="AF23" s="55">
        <v>0.65380000000000005</v>
      </c>
      <c r="AG23" s="28">
        <v>130</v>
      </c>
      <c r="AH23" s="21" t="s">
        <v>49</v>
      </c>
      <c r="AI23" s="19"/>
      <c r="AJ23" s="34" t="s">
        <v>79</v>
      </c>
      <c r="AK23" s="21" t="s">
        <v>50</v>
      </c>
      <c r="AL23" s="28"/>
      <c r="AM23" s="34">
        <v>2</v>
      </c>
      <c r="AN23" s="34">
        <v>0</v>
      </c>
      <c r="AO23" s="34">
        <v>1</v>
      </c>
      <c r="AP23" s="34">
        <v>0</v>
      </c>
      <c r="AQ23" s="34">
        <v>5</v>
      </c>
      <c r="AR23" s="102">
        <v>0.3125</v>
      </c>
      <c r="AS23" s="33">
        <v>16</v>
      </c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34"/>
      <c r="C24" s="43"/>
      <c r="D24" s="5"/>
      <c r="E24" s="34"/>
      <c r="F24" s="34"/>
      <c r="G24" s="34"/>
      <c r="H24" s="52"/>
      <c r="I24" s="34"/>
      <c r="J24" s="37"/>
      <c r="K24" s="33"/>
      <c r="L24" s="85"/>
      <c r="M24" s="21"/>
      <c r="N24" s="21"/>
      <c r="O24" s="21"/>
      <c r="Q24" s="78"/>
      <c r="R24" s="34"/>
      <c r="S24" s="52"/>
      <c r="T24" s="34"/>
      <c r="U24" s="34"/>
      <c r="V24" s="52"/>
      <c r="W24" s="33"/>
      <c r="X24" s="34">
        <v>2018</v>
      </c>
      <c r="Y24" s="34" t="s">
        <v>49</v>
      </c>
      <c r="Z24" s="36" t="s">
        <v>57</v>
      </c>
      <c r="AA24" s="34">
        <v>11</v>
      </c>
      <c r="AB24" s="34">
        <v>0</v>
      </c>
      <c r="AC24" s="34">
        <v>23</v>
      </c>
      <c r="AD24" s="34">
        <v>4</v>
      </c>
      <c r="AE24" s="34">
        <v>41</v>
      </c>
      <c r="AF24" s="55">
        <v>0.5</v>
      </c>
      <c r="AG24" s="111">
        <f>PRODUCT(AE24/AF24)</f>
        <v>82</v>
      </c>
      <c r="AH24" s="21"/>
      <c r="AI24" s="21"/>
      <c r="AJ24" s="21"/>
      <c r="AK24" s="21"/>
      <c r="AL24" s="28"/>
      <c r="AM24" s="34">
        <v>3</v>
      </c>
      <c r="AN24" s="34">
        <v>0</v>
      </c>
      <c r="AO24" s="34">
        <v>6</v>
      </c>
      <c r="AP24" s="34">
        <v>0</v>
      </c>
      <c r="AQ24" s="34">
        <v>15</v>
      </c>
      <c r="AR24" s="106">
        <v>0.53569999999999995</v>
      </c>
      <c r="AS24" s="28">
        <f>PRODUCT(AQ24/AR24)</f>
        <v>28.00074668657831</v>
      </c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34"/>
      <c r="C25" s="43"/>
      <c r="D25" s="5"/>
      <c r="E25" s="34"/>
      <c r="F25" s="34"/>
      <c r="G25" s="34"/>
      <c r="H25" s="52"/>
      <c r="I25" s="34"/>
      <c r="J25" s="37"/>
      <c r="K25" s="33"/>
      <c r="L25" s="85"/>
      <c r="M25" s="21"/>
      <c r="N25" s="21"/>
      <c r="O25" s="21"/>
      <c r="Q25" s="78"/>
      <c r="R25" s="34"/>
      <c r="S25" s="52"/>
      <c r="T25" s="34"/>
      <c r="U25" s="34"/>
      <c r="V25" s="52"/>
      <c r="W25" s="33"/>
      <c r="X25" s="34">
        <v>2019</v>
      </c>
      <c r="Y25" s="34" t="s">
        <v>50</v>
      </c>
      <c r="Z25" s="36" t="s">
        <v>57</v>
      </c>
      <c r="AA25" s="34">
        <v>15</v>
      </c>
      <c r="AB25" s="34">
        <v>0</v>
      </c>
      <c r="AC25" s="34">
        <v>16</v>
      </c>
      <c r="AD25" s="34">
        <v>3</v>
      </c>
      <c r="AE25" s="34">
        <v>30</v>
      </c>
      <c r="AF25" s="55">
        <v>0.35709999999999997</v>
      </c>
      <c r="AG25" s="33">
        <v>84</v>
      </c>
      <c r="AH25" s="21"/>
      <c r="AI25" s="19"/>
      <c r="AJ25" s="34"/>
      <c r="AK25" s="21"/>
      <c r="AL25" s="28"/>
      <c r="AM25" s="34"/>
      <c r="AN25" s="34"/>
      <c r="AO25" s="34"/>
      <c r="AP25" s="34"/>
      <c r="AQ25" s="34"/>
      <c r="AR25" s="102"/>
      <c r="AS25" s="28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34"/>
      <c r="C26" s="43"/>
      <c r="D26" s="5"/>
      <c r="E26" s="34"/>
      <c r="F26" s="34"/>
      <c r="G26" s="34"/>
      <c r="H26" s="52"/>
      <c r="I26" s="34"/>
      <c r="J26" s="37"/>
      <c r="K26" s="33"/>
      <c r="L26" s="85"/>
      <c r="M26" s="21"/>
      <c r="N26" s="21"/>
      <c r="O26" s="21"/>
      <c r="Q26" s="34"/>
      <c r="R26" s="34"/>
      <c r="S26" s="34"/>
      <c r="T26" s="34"/>
      <c r="U26" s="34"/>
      <c r="V26" s="37"/>
      <c r="W26" s="33"/>
      <c r="X26" s="34">
        <v>2020</v>
      </c>
      <c r="Y26" s="34" t="s">
        <v>79</v>
      </c>
      <c r="Z26" s="36" t="s">
        <v>57</v>
      </c>
      <c r="AA26" s="34">
        <v>9</v>
      </c>
      <c r="AB26" s="34">
        <v>0</v>
      </c>
      <c r="AC26" s="34">
        <v>2</v>
      </c>
      <c r="AD26" s="34">
        <v>4</v>
      </c>
      <c r="AE26" s="34">
        <v>22</v>
      </c>
      <c r="AF26" s="37">
        <v>0.44890000000000002</v>
      </c>
      <c r="AG26" s="33">
        <v>49</v>
      </c>
      <c r="AH26" s="85"/>
      <c r="AI26" s="21"/>
      <c r="AJ26" s="21"/>
      <c r="AK26" s="21"/>
      <c r="AL26" s="112"/>
      <c r="AM26" s="34">
        <v>2</v>
      </c>
      <c r="AN26" s="34">
        <v>0</v>
      </c>
      <c r="AO26" s="52">
        <v>0</v>
      </c>
      <c r="AP26" s="34">
        <v>0</v>
      </c>
      <c r="AQ26" s="34">
        <v>1</v>
      </c>
      <c r="AR26" s="102">
        <v>0.25</v>
      </c>
      <c r="AS26" s="33">
        <v>4</v>
      </c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107" t="s">
        <v>75</v>
      </c>
      <c r="C27" s="108"/>
      <c r="D27" s="109"/>
      <c r="E27" s="89">
        <f>SUM(E4:E26)</f>
        <v>48</v>
      </c>
      <c r="F27" s="89">
        <f>SUM(F4:F26)</f>
        <v>2</v>
      </c>
      <c r="G27" s="89">
        <f>SUM(G4:G26)</f>
        <v>32</v>
      </c>
      <c r="H27" s="89">
        <f>SUM(H4:H26)</f>
        <v>10</v>
      </c>
      <c r="I27" s="89">
        <f>SUM(I4:I26)</f>
        <v>98</v>
      </c>
      <c r="J27" s="90">
        <f>PRODUCT(I27/K27)</f>
        <v>0.42982456140350878</v>
      </c>
      <c r="K27" s="80">
        <f>SUM(K4:K26)</f>
        <v>228</v>
      </c>
      <c r="L27" s="25"/>
      <c r="M27" s="23"/>
      <c r="N27" s="91"/>
      <c r="O27" s="92"/>
      <c r="P27" s="28"/>
      <c r="Q27" s="89">
        <f>SUM(Q4:Q26)</f>
        <v>0</v>
      </c>
      <c r="R27" s="89">
        <f>SUM(R4:R26)</f>
        <v>0</v>
      </c>
      <c r="S27" s="89">
        <f>SUM(S4:S26)</f>
        <v>0</v>
      </c>
      <c r="T27" s="89">
        <f>SUM(T4:T26)</f>
        <v>0</v>
      </c>
      <c r="U27" s="89">
        <f>SUM(U4:U26)</f>
        <v>0</v>
      </c>
      <c r="V27" s="42">
        <v>0</v>
      </c>
      <c r="W27" s="80">
        <f>SUM(W4:W26)</f>
        <v>0</v>
      </c>
      <c r="X27" s="19" t="s">
        <v>75</v>
      </c>
      <c r="Y27" s="20"/>
      <c r="Z27" s="18"/>
      <c r="AA27" s="89">
        <f>SUM(AA4:AA26)</f>
        <v>260</v>
      </c>
      <c r="AB27" s="89">
        <f>SUM(AB4:AB26)</f>
        <v>33</v>
      </c>
      <c r="AC27" s="89">
        <f>SUM(AC4:AC26)</f>
        <v>411</v>
      </c>
      <c r="AD27" s="89">
        <f>SUM(AD4:AD26)</f>
        <v>189</v>
      </c>
      <c r="AE27" s="89">
        <f>SUM(AE4:AE26)</f>
        <v>1084</v>
      </c>
      <c r="AF27" s="90">
        <f>PRODUCT(AE27/AG27)</f>
        <v>0.55646817248459957</v>
      </c>
      <c r="AG27" s="80">
        <f>SUM(AG4:AG26)</f>
        <v>1948</v>
      </c>
      <c r="AH27" s="25"/>
      <c r="AI27" s="23"/>
      <c r="AJ27" s="91"/>
      <c r="AK27" s="92"/>
      <c r="AL27" s="28"/>
      <c r="AM27" s="89">
        <f>SUM(AM4:AM26)</f>
        <v>18</v>
      </c>
      <c r="AN27" s="89">
        <f>SUM(AN4:AN26)</f>
        <v>0</v>
      </c>
      <c r="AO27" s="89">
        <f>SUM(AO4:AO26)</f>
        <v>15</v>
      </c>
      <c r="AP27" s="89">
        <f>SUM(AP4:AP26)</f>
        <v>2</v>
      </c>
      <c r="AQ27" s="89">
        <f>SUM(AQ4:AQ26)</f>
        <v>48</v>
      </c>
      <c r="AR27" s="90">
        <f>PRODUCT(AQ27/AS27)</f>
        <v>0.41025379204273316</v>
      </c>
      <c r="AS27" s="83">
        <f>SUM(AS4:AS26)</f>
        <v>117.00074668657831</v>
      </c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6"/>
      <c r="K28" s="33"/>
      <c r="L28" s="28"/>
      <c r="M28" s="28"/>
      <c r="N28" s="28"/>
      <c r="O28" s="28"/>
      <c r="P28" s="45"/>
      <c r="Q28" s="45"/>
      <c r="R28" s="48"/>
      <c r="S28" s="45"/>
      <c r="T28" s="45"/>
      <c r="U28" s="28"/>
      <c r="V28" s="28"/>
      <c r="W28" s="33"/>
      <c r="X28" s="45"/>
      <c r="Y28" s="45"/>
      <c r="Z28" s="45"/>
      <c r="AA28" s="45"/>
      <c r="AB28" s="45"/>
      <c r="AC28" s="45"/>
      <c r="AD28" s="45"/>
      <c r="AE28" s="45"/>
      <c r="AF28" s="46"/>
      <c r="AG28" s="33"/>
      <c r="AH28" s="28"/>
      <c r="AI28" s="28"/>
      <c r="AJ28" s="28"/>
      <c r="AK28" s="28"/>
      <c r="AL28" s="45"/>
      <c r="AM28" s="45"/>
      <c r="AN28" s="48"/>
      <c r="AO28" s="45"/>
      <c r="AP28" s="45"/>
      <c r="AQ28" s="28"/>
      <c r="AR28" s="28"/>
      <c r="AS28" s="33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94" t="s">
        <v>74</v>
      </c>
      <c r="C29" s="95"/>
      <c r="D29" s="96"/>
      <c r="E29" s="18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21" t="s">
        <v>22</v>
      </c>
      <c r="K29" s="28"/>
      <c r="L29" s="21" t="s">
        <v>27</v>
      </c>
      <c r="M29" s="21" t="s">
        <v>28</v>
      </c>
      <c r="N29" s="21" t="s">
        <v>85</v>
      </c>
      <c r="O29" s="21" t="s">
        <v>86</v>
      </c>
      <c r="Q29" s="48"/>
      <c r="R29" s="48" t="s">
        <v>53</v>
      </c>
      <c r="S29" s="48"/>
      <c r="T29" s="45" t="s">
        <v>71</v>
      </c>
      <c r="U29" s="28"/>
      <c r="V29" s="33"/>
      <c r="W29" s="33"/>
      <c r="X29" s="93"/>
      <c r="Y29" s="93"/>
      <c r="Z29" s="93"/>
      <c r="AA29" s="93"/>
      <c r="AB29" s="93"/>
      <c r="AC29" s="45"/>
      <c r="AD29" s="45" t="s">
        <v>81</v>
      </c>
      <c r="AE29" s="45"/>
      <c r="AF29" s="45"/>
      <c r="AG29" s="45"/>
      <c r="AH29" s="45"/>
      <c r="AI29" s="45"/>
      <c r="AJ29" s="45"/>
      <c r="AK29" s="45"/>
      <c r="AM29" s="33"/>
      <c r="AN29" s="93"/>
      <c r="AO29" s="93"/>
      <c r="AP29" s="93"/>
      <c r="AQ29" s="93"/>
      <c r="AR29" s="93"/>
      <c r="AS29" s="93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x14ac:dyDescent="0.25">
      <c r="A30" s="45"/>
      <c r="B30" s="50" t="s">
        <v>12</v>
      </c>
      <c r="C30" s="15"/>
      <c r="D30" s="53"/>
      <c r="E30" s="97">
        <v>22</v>
      </c>
      <c r="F30" s="97">
        <v>0</v>
      </c>
      <c r="G30" s="97">
        <v>0</v>
      </c>
      <c r="H30" s="97">
        <v>11</v>
      </c>
      <c r="I30" s="97">
        <v>34</v>
      </c>
      <c r="J30" s="110">
        <v>0.42499999999999999</v>
      </c>
      <c r="K30" s="45">
        <f>PRODUCT(I30/J30)</f>
        <v>80</v>
      </c>
      <c r="L30" s="98">
        <f t="shared" ref="L30:L31" si="0">PRODUCT((F30+G30)/E30)</f>
        <v>0</v>
      </c>
      <c r="M30" s="98">
        <f t="shared" ref="M30:M31" si="1">PRODUCT(H30/E30)</f>
        <v>0.5</v>
      </c>
      <c r="N30" s="98">
        <f t="shared" ref="N30:N31" si="2">PRODUCT((F30+G30+H30)/E30)</f>
        <v>0.5</v>
      </c>
      <c r="O30" s="98">
        <f t="shared" ref="O30:O31" si="3">PRODUCT(I30/E30)</f>
        <v>1.5454545454545454</v>
      </c>
      <c r="Q30" s="48"/>
      <c r="R30" s="48"/>
      <c r="S30" s="48"/>
      <c r="T30" s="45" t="s">
        <v>54</v>
      </c>
      <c r="U30" s="45"/>
      <c r="V30" s="45"/>
      <c r="W30" s="45"/>
      <c r="X30" s="48"/>
      <c r="Y30" s="48"/>
      <c r="Z30" s="48"/>
      <c r="AA30" s="48"/>
      <c r="AB30" s="48"/>
      <c r="AC30" s="45"/>
      <c r="AD30" s="45" t="s">
        <v>60</v>
      </c>
      <c r="AE30" s="45"/>
      <c r="AF30" s="45"/>
      <c r="AG30" s="45"/>
      <c r="AH30" s="45"/>
      <c r="AI30" s="45"/>
      <c r="AJ30" s="45"/>
      <c r="AK30" s="45"/>
      <c r="AL30" s="45"/>
      <c r="AM30" s="45"/>
      <c r="AN30" s="48"/>
      <c r="AO30" s="48"/>
      <c r="AP30" s="48"/>
      <c r="AQ30" s="48"/>
      <c r="AR30" s="48"/>
      <c r="AS30" s="48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x14ac:dyDescent="0.25">
      <c r="A31" s="45"/>
      <c r="B31" s="86" t="s">
        <v>58</v>
      </c>
      <c r="C31" s="87"/>
      <c r="D31" s="88"/>
      <c r="E31" s="97">
        <f>PRODUCT(E27+Q27)</f>
        <v>48</v>
      </c>
      <c r="F31" s="97">
        <f>PRODUCT(F27+R27)</f>
        <v>2</v>
      </c>
      <c r="G31" s="97">
        <f>PRODUCT(G27+S27)</f>
        <v>32</v>
      </c>
      <c r="H31" s="97">
        <f>PRODUCT(H27+T27)</f>
        <v>10</v>
      </c>
      <c r="I31" s="97">
        <f>PRODUCT(I27+U27)</f>
        <v>98</v>
      </c>
      <c r="J31" s="110">
        <f>PRODUCT(I31/K31)</f>
        <v>0.42982456140350878</v>
      </c>
      <c r="K31" s="45">
        <f>PRODUCT(K27+W27)</f>
        <v>228</v>
      </c>
      <c r="L31" s="98">
        <f t="shared" si="0"/>
        <v>0.70833333333333337</v>
      </c>
      <c r="M31" s="98">
        <f t="shared" si="1"/>
        <v>0.20833333333333334</v>
      </c>
      <c r="N31" s="98">
        <f t="shared" si="2"/>
        <v>0.91666666666666663</v>
      </c>
      <c r="O31" s="98">
        <f t="shared" si="3"/>
        <v>2.0416666666666665</v>
      </c>
      <c r="Q31" s="48"/>
      <c r="R31" s="48"/>
      <c r="S31" s="48"/>
      <c r="T31" s="45" t="s">
        <v>87</v>
      </c>
      <c r="U31" s="45"/>
      <c r="V31" s="45"/>
      <c r="W31" s="45"/>
      <c r="X31" s="45"/>
      <c r="Y31" s="45"/>
      <c r="Z31" s="45"/>
      <c r="AA31" s="45"/>
      <c r="AB31" s="45"/>
      <c r="AC31" s="45"/>
      <c r="AD31" s="45" t="s">
        <v>64</v>
      </c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x14ac:dyDescent="0.25">
      <c r="A32" s="45"/>
      <c r="B32" s="31" t="s">
        <v>73</v>
      </c>
      <c r="C32" s="73"/>
      <c r="D32" s="84"/>
      <c r="E32" s="97">
        <f>PRODUCT(AA27+AM27)</f>
        <v>278</v>
      </c>
      <c r="F32" s="97">
        <f>PRODUCT(AB27+AN27)</f>
        <v>33</v>
      </c>
      <c r="G32" s="97">
        <f>PRODUCT(AC27+AO27)</f>
        <v>426</v>
      </c>
      <c r="H32" s="97">
        <f>PRODUCT(AD27+AP27)</f>
        <v>191</v>
      </c>
      <c r="I32" s="97">
        <f>PRODUCT(AE27+AQ27)</f>
        <v>1132</v>
      </c>
      <c r="J32" s="110">
        <f>PRODUCT(I32/K32)</f>
        <v>0.54818382115181519</v>
      </c>
      <c r="K32" s="28">
        <f>PRODUCT(AG27+AS27)</f>
        <v>2065.0007466865782</v>
      </c>
      <c r="L32" s="98">
        <f>PRODUCT((F32+G32)/E32)</f>
        <v>1.6510791366906474</v>
      </c>
      <c r="M32" s="98">
        <f>PRODUCT(H32/E32)</f>
        <v>0.68705035971223016</v>
      </c>
      <c r="N32" s="98">
        <f>PRODUCT((F32+G32+H32)/E32)</f>
        <v>2.3381294964028778</v>
      </c>
      <c r="O32" s="98">
        <f>PRODUCT(I32/E32)</f>
        <v>4.0719424460431659</v>
      </c>
      <c r="Q32" s="48"/>
      <c r="R32" s="48"/>
      <c r="S32" s="45"/>
      <c r="T32" s="45" t="s">
        <v>76</v>
      </c>
      <c r="U32" s="28"/>
      <c r="V32" s="28"/>
      <c r="W32" s="45"/>
      <c r="X32" s="45"/>
      <c r="Y32" s="45"/>
      <c r="Z32" s="45"/>
      <c r="AA32" s="45"/>
      <c r="AB32" s="45"/>
      <c r="AC32" s="45"/>
      <c r="AD32" s="45" t="s">
        <v>65</v>
      </c>
      <c r="AE32" s="45"/>
      <c r="AF32" s="45"/>
      <c r="AG32" s="45"/>
      <c r="AH32" s="45"/>
      <c r="AI32" s="45"/>
      <c r="AJ32" s="45"/>
      <c r="AK32" s="45"/>
      <c r="AL32" s="28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x14ac:dyDescent="0.25">
      <c r="A33" s="45"/>
      <c r="B33" s="99" t="s">
        <v>75</v>
      </c>
      <c r="C33" s="100"/>
      <c r="D33" s="101"/>
      <c r="E33" s="97">
        <f>SUM(E30:E32)</f>
        <v>348</v>
      </c>
      <c r="F33" s="97">
        <f t="shared" ref="F33:I33" si="4">SUM(F30:F32)</f>
        <v>35</v>
      </c>
      <c r="G33" s="97">
        <f t="shared" si="4"/>
        <v>458</v>
      </c>
      <c r="H33" s="97">
        <f t="shared" si="4"/>
        <v>212</v>
      </c>
      <c r="I33" s="97">
        <f t="shared" si="4"/>
        <v>1264</v>
      </c>
      <c r="J33" s="110">
        <f>PRODUCT(I33/K33)</f>
        <v>0.53265891372555352</v>
      </c>
      <c r="K33" s="45">
        <f>SUM(K30:K32)</f>
        <v>2373.0007466865782</v>
      </c>
      <c r="L33" s="98">
        <f>PRODUCT((F33+G33)/E33)</f>
        <v>1.4166666666666667</v>
      </c>
      <c r="M33" s="98">
        <f>PRODUCT(H33/E33)</f>
        <v>0.60919540229885061</v>
      </c>
      <c r="N33" s="98">
        <f>PRODUCT((F33+G33+H33)/E33)</f>
        <v>2.0258620689655173</v>
      </c>
      <c r="O33" s="98">
        <f>PRODUCT(I33/E33)</f>
        <v>3.632183908045977</v>
      </c>
      <c r="Q33" s="28"/>
      <c r="R33" s="28"/>
      <c r="S33" s="28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28"/>
      <c r="F34" s="28"/>
      <c r="G34" s="28"/>
      <c r="H34" s="28"/>
      <c r="I34" s="28"/>
      <c r="J34" s="45"/>
      <c r="K34" s="45"/>
      <c r="L34" s="28"/>
      <c r="M34" s="28"/>
      <c r="N34" s="28"/>
      <c r="O34" s="28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J91" s="45"/>
      <c r="K91" s="45"/>
      <c r="L91"/>
      <c r="M91"/>
      <c r="N91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J92" s="45"/>
      <c r="K92" s="45"/>
      <c r="L92"/>
      <c r="M92"/>
      <c r="N92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J93" s="45"/>
      <c r="K93" s="45"/>
      <c r="L93"/>
      <c r="M93"/>
      <c r="N93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J94" s="45"/>
      <c r="K94" s="45"/>
      <c r="L94"/>
      <c r="M94"/>
      <c r="N94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8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8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8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8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8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8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8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8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8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8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8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8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8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8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8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8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8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8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8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8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8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8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8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8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8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8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8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8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8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8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8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8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8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8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8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8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8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8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8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8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8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8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8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8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8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8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8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8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8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8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8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8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8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8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8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8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8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8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8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8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H166" s="45"/>
      <c r="AI166" s="45"/>
      <c r="AJ166" s="45"/>
      <c r="AK166" s="45"/>
      <c r="AL166" s="28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H167" s="45"/>
      <c r="AI167" s="45"/>
      <c r="AJ167" s="45"/>
      <c r="AK167" s="45"/>
      <c r="AL167" s="28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H168" s="45"/>
      <c r="AI168" s="45"/>
      <c r="AJ168" s="45"/>
      <c r="AK168" s="45"/>
      <c r="AL168" s="28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H169" s="45"/>
      <c r="AI169" s="45"/>
      <c r="AJ169" s="45"/>
      <c r="AK169" s="45"/>
      <c r="AL169" s="28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H170" s="45"/>
      <c r="AI170" s="45"/>
      <c r="AJ170" s="45"/>
      <c r="AK170" s="45"/>
      <c r="AL170" s="28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H171" s="45"/>
      <c r="AI171" s="45"/>
      <c r="AJ171" s="45"/>
      <c r="AK171" s="45"/>
      <c r="AL171" s="28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H172" s="45"/>
      <c r="AI172" s="45"/>
      <c r="AJ172" s="45"/>
      <c r="AK172" s="45"/>
      <c r="AL172" s="28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H173" s="45"/>
      <c r="AI173" s="45"/>
      <c r="AJ173" s="45"/>
      <c r="AK173" s="45"/>
      <c r="AL173" s="28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H174" s="45"/>
      <c r="AI174" s="45"/>
      <c r="AJ174" s="45"/>
      <c r="AK174" s="45"/>
      <c r="AL174" s="28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H175" s="45"/>
      <c r="AI175" s="45"/>
      <c r="AJ175" s="45"/>
      <c r="AK175" s="45"/>
      <c r="AL175" s="28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H176" s="45"/>
      <c r="AI176" s="45"/>
      <c r="AJ176" s="45"/>
      <c r="AK176" s="45"/>
      <c r="AL176" s="28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H177" s="45"/>
      <c r="AI177" s="45"/>
      <c r="AJ177" s="45"/>
      <c r="AK177" s="45"/>
      <c r="AL177" s="28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H178" s="45"/>
      <c r="AI178" s="45"/>
      <c r="AJ178" s="45"/>
      <c r="AK178" s="45"/>
      <c r="AL178" s="28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H179" s="45"/>
      <c r="AI179" s="45"/>
      <c r="AJ179" s="45"/>
      <c r="AK179" s="45"/>
      <c r="AL179" s="28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H180" s="45"/>
      <c r="AI180" s="45"/>
      <c r="AJ180" s="45"/>
      <c r="AK180" s="45"/>
      <c r="AL180" s="28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H181" s="45"/>
      <c r="AI181" s="45"/>
      <c r="AJ181" s="45"/>
      <c r="AK181" s="45"/>
      <c r="AL181" s="28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H182" s="45"/>
      <c r="AI182" s="45"/>
      <c r="AJ182" s="45"/>
      <c r="AK182" s="45"/>
      <c r="AL182" s="28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H183" s="45"/>
      <c r="AI183" s="45"/>
      <c r="AJ183" s="45"/>
      <c r="AK183" s="45"/>
      <c r="AL183" s="28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H184" s="45"/>
      <c r="AI184" s="45"/>
      <c r="AJ184" s="45"/>
      <c r="AK184" s="45"/>
      <c r="AL184" s="28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H185" s="45"/>
      <c r="AI185" s="45"/>
      <c r="AJ185" s="45"/>
      <c r="AK185" s="45"/>
      <c r="AL185" s="28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H186" s="45"/>
      <c r="AI186" s="45"/>
      <c r="AJ186" s="45"/>
      <c r="AK186" s="45"/>
      <c r="AL186" s="28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A187" s="45"/>
      <c r="B187" s="45"/>
      <c r="C187" s="45"/>
      <c r="D187" s="45"/>
      <c r="L187"/>
      <c r="M187"/>
      <c r="N187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H187" s="45"/>
      <c r="AI187" s="45"/>
      <c r="AJ187" s="45"/>
      <c r="AK187" s="45"/>
      <c r="AL187" s="28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A188" s="45"/>
      <c r="B188" s="45"/>
      <c r="C188" s="45"/>
      <c r="D188" s="45"/>
      <c r="L188"/>
      <c r="M188"/>
      <c r="N188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H188" s="45"/>
      <c r="AI188" s="45"/>
      <c r="AJ188" s="45"/>
      <c r="AK188" s="45"/>
      <c r="AL188" s="28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</row>
    <row r="189" spans="1:57" ht="14.25" x14ac:dyDescent="0.2">
      <c r="A189" s="45"/>
      <c r="B189" s="45"/>
      <c r="C189" s="45"/>
      <c r="D189" s="45"/>
      <c r="L189"/>
      <c r="M189"/>
      <c r="N189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H189" s="45"/>
      <c r="AI189" s="45"/>
      <c r="AJ189" s="45"/>
      <c r="AK189" s="45"/>
      <c r="AL189" s="28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</row>
    <row r="190" spans="1:57" ht="14.25" x14ac:dyDescent="0.2">
      <c r="A190" s="45"/>
      <c r="B190" s="45"/>
      <c r="C190" s="45"/>
      <c r="D190" s="45"/>
      <c r="L190"/>
      <c r="M190"/>
      <c r="N190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H190" s="45"/>
      <c r="AI190" s="45"/>
      <c r="AJ190" s="45"/>
      <c r="AK190" s="45"/>
      <c r="AL190" s="28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</row>
    <row r="191" spans="1:57" ht="14.25" x14ac:dyDescent="0.2">
      <c r="L191"/>
      <c r="M191"/>
      <c r="N191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H191" s="45"/>
      <c r="AI191" s="45"/>
      <c r="AJ191" s="45"/>
      <c r="AK191" s="45"/>
      <c r="AL191" s="28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</row>
    <row r="192" spans="1:57" ht="14.25" x14ac:dyDescent="0.2">
      <c r="L192"/>
      <c r="M192"/>
      <c r="N192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H192" s="45"/>
      <c r="AI192" s="45"/>
      <c r="AJ192" s="45"/>
      <c r="AK192" s="45"/>
      <c r="AL192" s="28"/>
    </row>
    <row r="193" spans="12:38" ht="14.25" x14ac:dyDescent="0.2">
      <c r="L193"/>
      <c r="M193"/>
      <c r="N193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H193" s="45"/>
      <c r="AI193" s="45"/>
      <c r="AJ193" s="45"/>
      <c r="AK193" s="45"/>
      <c r="AL193" s="28"/>
    </row>
    <row r="194" spans="12:38" ht="14.25" x14ac:dyDescent="0.2">
      <c r="L194"/>
      <c r="M194"/>
      <c r="N194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H194" s="45"/>
      <c r="AI194" s="45"/>
      <c r="AJ194" s="45"/>
      <c r="AK194" s="45"/>
      <c r="AL194" s="28"/>
    </row>
    <row r="195" spans="12:38" ht="14.25" x14ac:dyDescent="0.2">
      <c r="L195" s="28"/>
      <c r="M195" s="28"/>
      <c r="N195" s="28"/>
      <c r="O195" s="28"/>
      <c r="P195" s="28"/>
      <c r="AH195" s="45"/>
      <c r="AI195" s="45"/>
      <c r="AJ195" s="45"/>
      <c r="AK195" s="45"/>
      <c r="AL195" s="28"/>
    </row>
    <row r="196" spans="12:38" ht="14.25" x14ac:dyDescent="0.2">
      <c r="L196" s="28"/>
      <c r="M196" s="28"/>
      <c r="N196" s="28"/>
      <c r="O196" s="28"/>
      <c r="P196" s="28"/>
      <c r="AH196" s="45"/>
      <c r="AI196" s="45"/>
      <c r="AJ196" s="45"/>
      <c r="AK196" s="45"/>
      <c r="AL196" s="28"/>
    </row>
    <row r="197" spans="12:38" ht="14.25" x14ac:dyDescent="0.2">
      <c r="L197" s="28"/>
      <c r="M197" s="28"/>
      <c r="N197" s="28"/>
      <c r="O197" s="28"/>
      <c r="P197" s="28"/>
      <c r="AH197" s="45"/>
      <c r="AI197" s="45"/>
      <c r="AJ197" s="45"/>
      <c r="AK197" s="45"/>
      <c r="AL197" s="28"/>
    </row>
    <row r="198" spans="12:38" ht="14.25" x14ac:dyDescent="0.2">
      <c r="L198" s="28"/>
      <c r="M198" s="28"/>
      <c r="N198" s="28"/>
      <c r="O198" s="28"/>
      <c r="P198" s="28"/>
      <c r="AH198" s="28"/>
      <c r="AI198" s="28"/>
      <c r="AJ198" s="28"/>
      <c r="AK198" s="28"/>
      <c r="AL198" s="28"/>
    </row>
  </sheetData>
  <sortState ref="X25:AR26">
    <sortCondition ref="X2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2020-08-31T21:26:40Z</dcterms:modified>
</cp:coreProperties>
</file>