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E93" i="1" l="1"/>
  <c r="F93" i="1"/>
  <c r="G93" i="1"/>
  <c r="E104" i="1"/>
  <c r="F104" i="1"/>
  <c r="G104" i="1"/>
  <c r="G107" i="1"/>
  <c r="F107" i="1"/>
  <c r="E107" i="1"/>
  <c r="AN73" i="1"/>
  <c r="AM73" i="1"/>
  <c r="AM68" i="1"/>
  <c r="AM61" i="1"/>
  <c r="AN53" i="1"/>
  <c r="AM53" i="1"/>
  <c r="AL53" i="1"/>
  <c r="AP50" i="1" s="1"/>
  <c r="AN51" i="1"/>
  <c r="AL67" i="1" s="1"/>
  <c r="AN67" i="1" s="1"/>
  <c r="AM51" i="1"/>
  <c r="AL60" i="1" s="1"/>
  <c r="AN60" i="1" s="1"/>
  <c r="AN48" i="1"/>
  <c r="AL66" i="1" s="1"/>
  <c r="AM48" i="1"/>
  <c r="AL59" i="1" s="1"/>
  <c r="AN59" i="1" s="1"/>
  <c r="AP47" i="1"/>
  <c r="AN45" i="1"/>
  <c r="AL65" i="1" s="1"/>
  <c r="AN65" i="1" s="1"/>
  <c r="AM45" i="1"/>
  <c r="AL58" i="1" s="1"/>
  <c r="AP44" i="1" l="1"/>
  <c r="AN58" i="1"/>
  <c r="AN66" i="1"/>
  <c r="AM54" i="1"/>
  <c r="AL61" i="1" s="1"/>
  <c r="AN61" i="1" s="1"/>
  <c r="AN54" i="1"/>
  <c r="AL68" i="1" s="1"/>
  <c r="AN68" i="1" s="1"/>
  <c r="K72" i="1" l="1"/>
  <c r="J72" i="1"/>
  <c r="I72" i="1"/>
  <c r="H72" i="1"/>
  <c r="K82" i="1"/>
  <c r="J82" i="1"/>
  <c r="I82" i="1"/>
  <c r="H82" i="1"/>
  <c r="K81" i="1"/>
  <c r="J81" i="1"/>
  <c r="I81" i="1"/>
  <c r="H81" i="1"/>
  <c r="K77" i="1"/>
  <c r="J77" i="1"/>
  <c r="I77" i="1"/>
  <c r="H77" i="1"/>
  <c r="K78" i="1"/>
  <c r="J78" i="1"/>
  <c r="I78" i="1"/>
  <c r="H78" i="1"/>
  <c r="K59" i="1"/>
  <c r="J59" i="1"/>
  <c r="I59" i="1"/>
  <c r="H59" i="1"/>
  <c r="K58" i="1"/>
  <c r="J58" i="1"/>
  <c r="I58" i="1"/>
  <c r="H58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O21" i="4" l="1"/>
  <c r="O20" i="4" l="1"/>
  <c r="N20" i="4"/>
  <c r="M20" i="4"/>
  <c r="L20" i="4"/>
  <c r="K20" i="4"/>
  <c r="AS17" i="4"/>
  <c r="AR17" i="4"/>
  <c r="AQ17" i="4"/>
  <c r="AP17" i="4"/>
  <c r="AO17" i="4"/>
  <c r="AN17" i="4"/>
  <c r="AM17" i="4"/>
  <c r="AG17" i="4"/>
  <c r="K22" i="4" s="1"/>
  <c r="AE17" i="4"/>
  <c r="I22" i="4" s="1"/>
  <c r="O22" i="4" s="1"/>
  <c r="AD17" i="4"/>
  <c r="AC17" i="4"/>
  <c r="G22" i="4" s="1"/>
  <c r="AB17" i="4"/>
  <c r="AA17" i="4"/>
  <c r="E22" i="4" s="1"/>
  <c r="W17" i="4"/>
  <c r="U17" i="4"/>
  <c r="T17" i="4"/>
  <c r="S17" i="4"/>
  <c r="R17" i="4"/>
  <c r="Q17" i="4"/>
  <c r="K17" i="4"/>
  <c r="K21" i="4" s="1"/>
  <c r="I17" i="4"/>
  <c r="I21" i="4" s="1"/>
  <c r="I23" i="4" s="1"/>
  <c r="O23" i="4" s="1"/>
  <c r="H17" i="4"/>
  <c r="H21" i="4" s="1"/>
  <c r="M21" i="4" s="1"/>
  <c r="G17" i="4"/>
  <c r="G21" i="4" s="1"/>
  <c r="G23" i="4" s="1"/>
  <c r="F17" i="4"/>
  <c r="F21" i="4" s="1"/>
  <c r="E17" i="4"/>
  <c r="E21" i="4" s="1"/>
  <c r="E23" i="4" s="1"/>
  <c r="F22" i="4" l="1"/>
  <c r="L22" i="4" s="1"/>
  <c r="H22" i="4"/>
  <c r="M22" i="4" s="1"/>
  <c r="N21" i="4"/>
  <c r="L21" i="4"/>
  <c r="K23" i="4"/>
  <c r="H23" i="4"/>
  <c r="M23" i="4" s="1"/>
  <c r="J22" i="4"/>
  <c r="AF17" i="4"/>
  <c r="O37" i="1"/>
  <c r="O36" i="1"/>
  <c r="O30" i="1"/>
  <c r="O29" i="1"/>
  <c r="O28" i="1"/>
  <c r="O31" i="1" s="1"/>
  <c r="O39" i="1" l="1"/>
  <c r="N22" i="4"/>
  <c r="F23" i="4"/>
  <c r="N23" i="4" s="1"/>
  <c r="L23" i="4" l="1"/>
</calcChain>
</file>

<file path=xl/sharedStrings.xml><?xml version="1.0" encoding="utf-8"?>
<sst xmlns="http://schemas.openxmlformats.org/spreadsheetml/2006/main" count="670" uniqueCount="332">
  <si>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</si>
  <si>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</si>
  <si>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</si>
  <si>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</si>
  <si>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</si>
  <si>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</si>
  <si>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</si>
  <si>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</si>
  <si>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</si>
  <si>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</si>
  <si>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</si>
  <si>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</si>
  <si>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</si>
  <si>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</si>
  <si>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</si>
  <si>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</si>
  <si>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</si>
  <si>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</si>
  <si>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</si>
  <si>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</si>
  <si>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</si>
  <si>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</si>
  <si>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</si>
  <si>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</si>
  <si>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</si>
  <si>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</si>
  <si>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</si>
  <si>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</si>
  <si>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</si>
  <si>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</si>
  <si>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</si>
  <si>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</si>
  <si>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</si>
  <si>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</si>
  <si>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</si>
  <si>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Kiri</t>
  </si>
  <si>
    <t>10.</t>
  </si>
  <si>
    <t>9.</t>
  </si>
  <si>
    <t>11.</t>
  </si>
  <si>
    <t>8.</t>
  </si>
  <si>
    <t>7.</t>
  </si>
  <si>
    <t>12.</t>
  </si>
  <si>
    <t>ViVe</t>
  </si>
  <si>
    <t>4.</t>
  </si>
  <si>
    <t>14.</t>
  </si>
  <si>
    <t>ykköspesis</t>
  </si>
  <si>
    <t>HP</t>
  </si>
  <si>
    <t>Markus Linna</t>
  </si>
  <si>
    <t>6.</t>
  </si>
  <si>
    <t>5.</t>
  </si>
  <si>
    <t>Valo</t>
  </si>
  <si>
    <t>suomensarja</t>
  </si>
  <si>
    <t>LieKi</t>
  </si>
  <si>
    <t>2.</t>
  </si>
  <si>
    <t>Seurat</t>
  </si>
  <si>
    <t>ViVe = Vimpelin Veto  (1934)</t>
  </si>
  <si>
    <t>11.05. 1986  Kiri - Tahko  3-11</t>
  </si>
  <si>
    <t>18.05. 1986  IPV - Kiri  9-3</t>
  </si>
  <si>
    <t>2.  ottelu</t>
  </si>
  <si>
    <t>5.  ottelu</t>
  </si>
  <si>
    <t>08.06. 1986  VM - Kiri  6-19</t>
  </si>
  <si>
    <t xml:space="preserve">  22 v   7 kk   1 pv</t>
  </si>
  <si>
    <t xml:space="preserve">  22 v   7 kk   8 pv</t>
  </si>
  <si>
    <t xml:space="preserve">  22 v   7 kk 29 pv</t>
  </si>
  <si>
    <t>10.10.1963   Karstula</t>
  </si>
  <si>
    <t>PY = Pylkönmäen Yrittävä  (1911), kasvattajaseura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</si>
  <si>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</si>
  <si>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</si>
  <si>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</si>
  <si>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</si>
  <si>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</si>
  <si>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</si>
  <si>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</si>
  <si>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</si>
  <si>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</si>
  <si>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</si>
  <si>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</si>
  <si>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</si>
  <si>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</si>
  <si>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</si>
  <si>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16.07. 1995  Alajärvi</t>
  </si>
  <si>
    <t xml:space="preserve">  2-0  (2-1, 2-1)</t>
  </si>
  <si>
    <t>Itä</t>
  </si>
  <si>
    <t>s</t>
  </si>
  <si>
    <t>Aki Pöntinen</t>
  </si>
  <si>
    <t>Ikä ensimmäisessä ottelussa</t>
  </si>
  <si>
    <t>31 v  9 kk  6 pv</t>
  </si>
  <si>
    <t xml:space="preserve"> ITÄ - LÄNSI - KORTTI</t>
  </si>
  <si>
    <t>2/4</t>
  </si>
  <si>
    <t>2/2</t>
  </si>
  <si>
    <t>0/2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</si>
  <si>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</si>
  <si>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</si>
  <si>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</si>
  <si>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</si>
  <si>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</si>
  <si>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</si>
  <si>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</si>
  <si>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</si>
  <si>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Cup</t>
  </si>
  <si>
    <t>0-0-0</t>
  </si>
  <si>
    <t>0/0</t>
  </si>
  <si>
    <t>Lyöty</t>
  </si>
  <si>
    <t>Tuotu</t>
  </si>
  <si>
    <t>Loppusarja  1.</t>
  </si>
  <si>
    <t>0-2  IPV</t>
  </si>
  <si>
    <t>0-2  AA</t>
  </si>
  <si>
    <t>0-3  SoJy</t>
  </si>
  <si>
    <t>3-2  SiiPe</t>
  </si>
  <si>
    <t>1-3  Tahko</t>
  </si>
  <si>
    <t>0-2  SMJ</t>
  </si>
  <si>
    <t>1/4</t>
  </si>
  <si>
    <t>0/1</t>
  </si>
  <si>
    <t>108.  ottelu</t>
  </si>
  <si>
    <t>26.07. 1990  Kiri - KiPa  14-1</t>
  </si>
  <si>
    <t xml:space="preserve">  26 v   9 kk 16 pv</t>
  </si>
  <si>
    <t xml:space="preserve">       Runkosarja TOP-30</t>
  </si>
  <si>
    <t>25.</t>
  </si>
  <si>
    <t>28.</t>
  </si>
  <si>
    <t>23.</t>
  </si>
  <si>
    <t>27.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</si>
  <si>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</si>
  <si>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</si>
  <si>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</si>
  <si>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</si>
  <si>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</si>
  <si>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</si>
  <si>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</si>
  <si>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</si>
  <si>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</si>
  <si>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HP = Haminan Palloilijat  (1928)</t>
  </si>
  <si>
    <t>Kiri = Jyväskylän Kiri  (1930)</t>
  </si>
  <si>
    <t>Valo = Jyväskylän Valo  (1949)</t>
  </si>
  <si>
    <t>LieKi = Lievestuoreen Kisa  (1927)</t>
  </si>
  <si>
    <t>KuKu</t>
  </si>
  <si>
    <t>Kiri  2</t>
  </si>
  <si>
    <t>KuKu = Kuortaneen Kunto  (1921)</t>
  </si>
  <si>
    <t xml:space="preserve">PY = Pylkönmäen Yrittävä  (1911), kasvattajaseura     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</si>
  <si>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</si>
  <si>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</si>
  <si>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</si>
  <si>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</si>
  <si>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</si>
  <si>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</si>
  <si>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</si>
  <si>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300</t>
  </si>
  <si>
    <t>248.</t>
  </si>
  <si>
    <t>285.</t>
  </si>
  <si>
    <t>204.</t>
  </si>
  <si>
    <t>175.</t>
  </si>
  <si>
    <t>190.</t>
  </si>
  <si>
    <t>154.</t>
  </si>
  <si>
    <t>195.</t>
  </si>
  <si>
    <t>148.</t>
  </si>
  <si>
    <t>176.</t>
  </si>
  <si>
    <t>145.</t>
  </si>
  <si>
    <t>117.</t>
  </si>
  <si>
    <t>156.</t>
  </si>
  <si>
    <t>142.</t>
  </si>
  <si>
    <t>127.</t>
  </si>
  <si>
    <t>82.</t>
  </si>
  <si>
    <t xml:space="preserve"> Kärkilyöjätilasto</t>
  </si>
  <si>
    <t xml:space="preserve"> PLAY OFF,  KA / OTT</t>
  </si>
  <si>
    <t xml:space="preserve"> PLAY OFF, TASASATASET,  ka. / peli</t>
  </si>
  <si>
    <t>194.</t>
  </si>
  <si>
    <t>119.</t>
  </si>
  <si>
    <t>153.</t>
  </si>
  <si>
    <t>152.</t>
  </si>
  <si>
    <t>124.</t>
  </si>
  <si>
    <t>110.</t>
  </si>
  <si>
    <t>100.</t>
  </si>
  <si>
    <t>72.</t>
  </si>
  <si>
    <t>102.</t>
  </si>
  <si>
    <t>108.</t>
  </si>
  <si>
    <t>104.</t>
  </si>
  <si>
    <t>116.</t>
  </si>
  <si>
    <t>125.</t>
  </si>
  <si>
    <t>105.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</si>
  <si>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</si>
  <si>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</si>
  <si>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</si>
  <si>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</si>
  <si>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</si>
  <si>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</si>
  <si>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</si>
  <si>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</si>
  <si>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</si>
  <si>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</si>
  <si>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</si>
  <si>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</si>
  <si>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</si>
  <si>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</si>
  <si>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</si>
  <si>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</si>
  <si>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</si>
  <si>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</si>
  <si>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</si>
  <si>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</si>
  <si>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</si>
  <si>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</si>
  <si>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</si>
  <si>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</si>
  <si>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</si>
  <si>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1979 - 1986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</si>
  <si>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</si>
  <si>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</si>
  <si>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</si>
  <si>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</si>
  <si>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</si>
  <si>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</si>
  <si>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>125.   20.06. 1995  KiPa - Kiri  1-2</t>
  </si>
  <si>
    <t>31 v   8 kk 10 pv</t>
  </si>
  <si>
    <t>36 v   9 kk 25 pv</t>
  </si>
  <si>
    <t>238. ottelu</t>
  </si>
  <si>
    <t xml:space="preserve">  63.   28.07. 1996  Kiri - AA  2-0</t>
  </si>
  <si>
    <t xml:space="preserve">  54.   04.08. 2000  KoU - HP  2-0</t>
  </si>
  <si>
    <t>126.</t>
  </si>
  <si>
    <t xml:space="preserve">KuKu = Kuortaneen Kunto  (1921)        Kiri = Jyväskylän Kiri  (1930)        ViVe = Vimpelin Veto  (1934)        HP = Haminan Palloilijat  (1928)         Valo = Jyväskylän Valo  (1949)       LieKi = Lievestuoreen Kisa  (1927)     </t>
  </si>
  <si>
    <t>353.</t>
  </si>
  <si>
    <t>333.</t>
  </si>
  <si>
    <t>275.</t>
  </si>
  <si>
    <t>203.</t>
  </si>
  <si>
    <t>91.</t>
  </si>
  <si>
    <t>86.</t>
  </si>
  <si>
    <t>60.</t>
  </si>
  <si>
    <t>55.</t>
  </si>
  <si>
    <t>58.</t>
  </si>
  <si>
    <t>62.</t>
  </si>
  <si>
    <t>56.</t>
  </si>
  <si>
    <t>48.</t>
  </si>
  <si>
    <t>890.</t>
  </si>
  <si>
    <t>911.</t>
  </si>
  <si>
    <t>859.</t>
  </si>
  <si>
    <t>687.</t>
  </si>
  <si>
    <t>659.</t>
  </si>
  <si>
    <t>636.</t>
  </si>
  <si>
    <t>568.</t>
  </si>
  <si>
    <t>451.</t>
  </si>
  <si>
    <t>430.</t>
  </si>
  <si>
    <t>350.</t>
  </si>
  <si>
    <t>316.</t>
  </si>
  <si>
    <t>301.</t>
  </si>
  <si>
    <t>313.</t>
  </si>
  <si>
    <t>307.</t>
  </si>
  <si>
    <t>310.</t>
  </si>
  <si>
    <t>806.</t>
  </si>
  <si>
    <t>769.</t>
  </si>
  <si>
    <t>595.</t>
  </si>
  <si>
    <t>480.</t>
  </si>
  <si>
    <t>349.</t>
  </si>
  <si>
    <t>242.</t>
  </si>
  <si>
    <t>187.</t>
  </si>
  <si>
    <t>133.</t>
  </si>
  <si>
    <t>111.</t>
  </si>
  <si>
    <t>107.</t>
  </si>
  <si>
    <t>853.</t>
  </si>
  <si>
    <t>846.</t>
  </si>
  <si>
    <t>707.</t>
  </si>
  <si>
    <t>569.</t>
  </si>
  <si>
    <t>475.</t>
  </si>
  <si>
    <t>370.</t>
  </si>
  <si>
    <t>299.</t>
  </si>
  <si>
    <t>240.</t>
  </si>
  <si>
    <t>188.</t>
  </si>
  <si>
    <t>184.</t>
  </si>
  <si>
    <t>169.</t>
  </si>
  <si>
    <t>848.</t>
  </si>
  <si>
    <t>750.</t>
  </si>
  <si>
    <t>588.</t>
  </si>
  <si>
    <t>467.</t>
  </si>
  <si>
    <t>347.</t>
  </si>
  <si>
    <t>227.</t>
  </si>
  <si>
    <t>172.</t>
  </si>
  <si>
    <t>143.</t>
  </si>
  <si>
    <t>66.</t>
  </si>
  <si>
    <t>69.</t>
  </si>
  <si>
    <t>51.</t>
  </si>
  <si>
    <t>38.</t>
  </si>
  <si>
    <t>160.</t>
  </si>
  <si>
    <t>173.</t>
  </si>
  <si>
    <t>182.</t>
  </si>
  <si>
    <t>192.</t>
  </si>
  <si>
    <t>207.</t>
  </si>
  <si>
    <t>225.</t>
  </si>
  <si>
    <t>163.</t>
  </si>
  <si>
    <t>210.</t>
  </si>
  <si>
    <t>159.</t>
  </si>
  <si>
    <t>162.</t>
  </si>
  <si>
    <t>168.</t>
  </si>
  <si>
    <t>144.</t>
  </si>
  <si>
    <t>185.</t>
  </si>
  <si>
    <t>166.</t>
  </si>
  <si>
    <t>178.</t>
  </si>
  <si>
    <t>193.</t>
  </si>
  <si>
    <t>197.</t>
  </si>
  <si>
    <t>167.</t>
  </si>
  <si>
    <t>208.</t>
  </si>
  <si>
    <t>128.</t>
  </si>
  <si>
    <t>196.</t>
  </si>
  <si>
    <t>120.</t>
  </si>
  <si>
    <t>146.</t>
  </si>
  <si>
    <t>165.</t>
  </si>
  <si>
    <t>181.</t>
  </si>
  <si>
    <t>157.</t>
  </si>
  <si>
    <t>149.</t>
  </si>
  <si>
    <t>95.</t>
  </si>
  <si>
    <t>135.</t>
  </si>
  <si>
    <t>150.</t>
  </si>
  <si>
    <t xml:space="preserve"> KATSOJIA YLI 5000</t>
  </si>
  <si>
    <t>39.   01.06. 1997  SMJ - Kiri  2-0</t>
  </si>
  <si>
    <t>50.   10.07. 1996  SoJy - Kiri  1-0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</si>
  <si>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</si>
  <si>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</si>
  <si>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</si>
  <si>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</si>
  <si>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</si>
  <si>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</si>
  <si>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</si>
  <si>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</si>
  <si>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</si>
  <si>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YLEISÖENNÄTYS  VIERAISSA</t>
  </si>
  <si>
    <t>SIJA</t>
  </si>
  <si>
    <t>KATSOJIA</t>
  </si>
  <si>
    <t>KA / PELI</t>
  </si>
  <si>
    <t>RS JA YLS</t>
  </si>
  <si>
    <t>Jyväskylän Kiri</t>
  </si>
  <si>
    <t>Haminan Palloilijat</t>
  </si>
  <si>
    <t>Vimpelin Veto</t>
  </si>
  <si>
    <t>133.   16.07. 1996  Kiri - SoJy  1-2</t>
  </si>
  <si>
    <t xml:space="preserve">  39.   01.06. 1997  SMJ - Kiri  2-0</t>
  </si>
  <si>
    <t>KATSOJIA YLI 5000</t>
  </si>
  <si>
    <t xml:space="preserve">  50.   10.07. 1996  SoJy - Kiri  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</si>
</sst>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6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7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4" borderId="1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8" xfId="0" applyNumberFormat="1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8" fillId="2" borderId="0" xfId="0" applyFont="1" applyFill="1"/>
    <xf numFmtId="0" fontId="9" fillId="6" borderId="1" xfId="0" applyFont="1" applyFill="1" applyBorder="1"/>
    <xf numFmtId="0" fontId="9" fillId="6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0" xfId="0" applyFont="1"/>
    <xf numFmtId="49" fontId="3" fillId="8" borderId="4" xfId="0" applyNumberFormat="1" applyFont="1" applyFill="1" applyBorder="1" applyAlignment="1">
      <alignment horizontal="center"/>
    </xf>
    <xf numFmtId="0" fontId="3" fillId="8" borderId="3" xfId="0" applyNumberFormat="1" applyFont="1" applyFill="1" applyBorder="1" applyAlignment="1">
      <alignment horizontal="center"/>
    </xf>
    <xf numFmtId="0" fontId="12" fillId="2" borderId="0" xfId="0" applyFont="1" applyFill="1"/>
    <xf numFmtId="0" fontId="4" fillId="3" borderId="0" xfId="0" applyFont="1" applyFill="1" applyAlignment="1">
      <alignment horizontal="left"/>
    </xf>
    <xf numFmtId="0" fontId="13" fillId="2" borderId="0" xfId="0" applyFont="1" applyFill="1"/>
    <xf numFmtId="0" fontId="3" fillId="4" borderId="2" xfId="0" applyFont="1" applyFill="1" applyBorder="1" applyAlignment="1"/>
    <xf numFmtId="0" fontId="13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3" fillId="4" borderId="0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8" xfId="0" applyFont="1" applyFill="1" applyBorder="1"/>
    <xf numFmtId="0" fontId="3" fillId="3" borderId="7" xfId="0" applyFont="1" applyFill="1" applyBorder="1" applyAlignment="1"/>
    <xf numFmtId="0" fontId="3" fillId="3" borderId="8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166" fontId="3" fillId="4" borderId="0" xfId="0" applyNumberFormat="1" applyFont="1" applyFill="1" applyAlignment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13" xfId="0" applyFont="1" applyFill="1" applyBorder="1" applyAlignment="1"/>
    <xf numFmtId="2" fontId="3" fillId="4" borderId="5" xfId="0" applyNumberFormat="1" applyFont="1" applyFill="1" applyBorder="1" applyAlignment="1"/>
    <xf numFmtId="0" fontId="3" fillId="3" borderId="8" xfId="0" applyFont="1" applyFill="1" applyBorder="1" applyAlignment="1">
      <alignment horizontal="right"/>
    </xf>
    <xf numFmtId="9" fontId="3" fillId="4" borderId="0" xfId="1" applyFont="1" applyFill="1" applyBorder="1"/>
    <xf numFmtId="2" fontId="3" fillId="4" borderId="0" xfId="0" applyNumberFormat="1" applyFont="1" applyFill="1" applyBorder="1" applyAlignment="1">
      <alignment horizontal="right"/>
    </xf>
    <xf numFmtId="0" fontId="3" fillId="3" borderId="9" xfId="0" applyFont="1" applyFill="1" applyBorder="1" applyAlignment="1"/>
    <xf numFmtId="49" fontId="3" fillId="4" borderId="13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0" fontId="3" fillId="4" borderId="13" xfId="0" applyNumberFormat="1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left"/>
    </xf>
    <xf numFmtId="0" fontId="3" fillId="4" borderId="13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4"/>
  <sheetViews>
    <sheetView tabSelected="1" zoomScale="83" zoomScaleNormal="83" workbookViewId="0"/>
  </sheetViews>
  <sheetFormatPr defaultRowHeight="15" customHeight="1" x14ac:dyDescent="0.25"/>
  <cols>
    <col min="1" max="1" width="0.7109375" style="119" customWidth="1"/>
    <col min="2" max="2" width="6.7109375" style="77" customWidth="1"/>
    <col min="3" max="3" width="5.42578125" style="76" customWidth="1"/>
    <col min="4" max="4" width="9" style="77" customWidth="1"/>
    <col min="5" max="13" width="5.7109375" style="76" customWidth="1"/>
    <col min="14" max="14" width="8.85546875" style="76" customWidth="1"/>
    <col min="15" max="15" width="0.7109375" style="55" customWidth="1"/>
    <col min="16" max="19" width="6.7109375" style="55" customWidth="1"/>
    <col min="20" max="20" width="0.7109375" style="55" customWidth="1"/>
    <col min="21" max="25" width="5.7109375" style="76" customWidth="1"/>
    <col min="26" max="26" width="8.7109375" style="76" customWidth="1"/>
    <col min="27" max="27" width="0.7109375" style="55" customWidth="1"/>
    <col min="28" max="31" width="6.7109375" style="76" customWidth="1"/>
    <col min="32" max="32" width="0.7109375" style="55" customWidth="1"/>
    <col min="33" max="33" width="14" style="76" customWidth="1"/>
    <col min="34" max="36" width="13.7109375" style="76" customWidth="1"/>
    <col min="37" max="37" width="0.7109375" style="76" customWidth="1"/>
    <col min="38" max="38" width="6.42578125" style="76" customWidth="1"/>
    <col min="39" max="39" width="6.28515625" style="76" customWidth="1"/>
    <col min="40" max="41" width="5.7109375" style="76" customWidth="1"/>
    <col min="42" max="42" width="6.5703125" style="76" customWidth="1"/>
    <col min="43" max="43" width="5.7109375" style="76" customWidth="1"/>
    <col min="44" max="16384" width="9.140625" style="119"/>
  </cols>
  <sheetData>
    <row r="1" spans="1:55" ht="16.5" customHeight="1" x14ac:dyDescent="0.25">
      <c r="A1" s="130"/>
      <c r="B1" s="2" t="s">
        <v>47</v>
      </c>
      <c r="C1" s="3"/>
      <c r="D1" s="4"/>
      <c r="E1" s="5" t="s">
        <v>64</v>
      </c>
      <c r="F1" s="2"/>
      <c r="G1" s="2"/>
      <c r="H1" s="2"/>
      <c r="I1" s="2"/>
      <c r="J1" s="2"/>
      <c r="K1" s="2"/>
      <c r="L1" s="2"/>
      <c r="M1" s="2"/>
      <c r="N1" s="131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</row>
    <row r="2" spans="1:55" s="134" customFormat="1" ht="15" customHeight="1" x14ac:dyDescent="0.2">
      <c r="A2" s="13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19" t="s">
        <v>116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121</v>
      </c>
      <c r="AC2" s="19"/>
      <c r="AD2" s="13"/>
      <c r="AE2" s="20"/>
      <c r="AF2" s="18"/>
      <c r="AG2" s="21" t="s">
        <v>91</v>
      </c>
      <c r="AH2" s="13"/>
      <c r="AI2" s="13"/>
      <c r="AJ2" s="14"/>
      <c r="AK2" s="18"/>
      <c r="AL2" s="21" t="s">
        <v>92</v>
      </c>
      <c r="AM2" s="19"/>
      <c r="AN2" s="19"/>
      <c r="AO2" s="133" t="s">
        <v>93</v>
      </c>
      <c r="AP2" s="13"/>
      <c r="AQ2" s="14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</row>
    <row r="3" spans="1:55" s="134" customFormat="1" ht="15" customHeight="1" x14ac:dyDescent="0.2">
      <c r="A3" s="13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94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94</v>
      </c>
      <c r="AE3" s="17" t="s">
        <v>17</v>
      </c>
      <c r="AF3" s="22"/>
      <c r="AG3" s="17" t="s">
        <v>95</v>
      </c>
      <c r="AH3" s="17" t="s">
        <v>96</v>
      </c>
      <c r="AI3" s="14" t="s">
        <v>97</v>
      </c>
      <c r="AJ3" s="17" t="s">
        <v>98</v>
      </c>
      <c r="AK3" s="22"/>
      <c r="AL3" s="17" t="s">
        <v>23</v>
      </c>
      <c r="AM3" s="17" t="s">
        <v>24</v>
      </c>
      <c r="AN3" s="14" t="s">
        <v>99</v>
      </c>
      <c r="AO3" s="14" t="s">
        <v>31</v>
      </c>
      <c r="AP3" s="16" t="s">
        <v>32</v>
      </c>
      <c r="AQ3" s="17" t="s">
        <v>33</v>
      </c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</row>
    <row r="4" spans="1:55" s="134" customFormat="1" ht="15" customHeight="1" x14ac:dyDescent="0.2">
      <c r="A4" s="132"/>
      <c r="B4" s="37">
        <v>1985</v>
      </c>
      <c r="C4" s="37" t="s">
        <v>48</v>
      </c>
      <c r="D4" s="38" t="s">
        <v>134</v>
      </c>
      <c r="E4" s="37"/>
      <c r="F4" s="39" t="s">
        <v>51</v>
      </c>
      <c r="G4" s="40"/>
      <c r="H4" s="37"/>
      <c r="I4" s="37"/>
      <c r="J4" s="37"/>
      <c r="K4" s="37"/>
      <c r="L4" s="37"/>
      <c r="M4" s="37"/>
      <c r="N4" s="41"/>
      <c r="O4" s="22"/>
      <c r="P4" s="17"/>
      <c r="Q4" s="17"/>
      <c r="R4" s="17"/>
      <c r="S4" s="17"/>
      <c r="T4" s="22"/>
      <c r="U4" s="23"/>
      <c r="V4" s="23"/>
      <c r="W4" s="25"/>
      <c r="X4" s="23"/>
      <c r="Y4" s="23"/>
      <c r="Z4" s="35"/>
      <c r="AA4" s="22"/>
      <c r="AB4" s="17"/>
      <c r="AC4" s="17"/>
      <c r="AD4" s="17"/>
      <c r="AE4" s="17"/>
      <c r="AF4" s="22"/>
      <c r="AG4" s="34"/>
      <c r="AH4" s="34"/>
      <c r="AI4" s="34"/>
      <c r="AJ4" s="34"/>
      <c r="AK4" s="22"/>
      <c r="AL4" s="23"/>
      <c r="AM4" s="23"/>
      <c r="AN4" s="23"/>
      <c r="AO4" s="25"/>
      <c r="AP4" s="27"/>
      <c r="AQ4" s="23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</row>
    <row r="5" spans="1:55" s="134" customFormat="1" ht="15" customHeight="1" x14ac:dyDescent="0.2">
      <c r="A5" s="132"/>
      <c r="B5" s="23">
        <v>1986</v>
      </c>
      <c r="C5" s="23" t="s">
        <v>34</v>
      </c>
      <c r="D5" s="24" t="s">
        <v>35</v>
      </c>
      <c r="E5" s="23">
        <v>16</v>
      </c>
      <c r="F5" s="23">
        <v>0</v>
      </c>
      <c r="G5" s="25">
        <v>4</v>
      </c>
      <c r="H5" s="23">
        <v>7</v>
      </c>
      <c r="I5" s="23">
        <v>30</v>
      </c>
      <c r="J5" s="23">
        <v>16</v>
      </c>
      <c r="K5" s="23">
        <v>5</v>
      </c>
      <c r="L5" s="23">
        <v>5</v>
      </c>
      <c r="M5" s="23">
        <v>4</v>
      </c>
      <c r="N5" s="26">
        <v>0.47599999999999998</v>
      </c>
      <c r="O5" s="22"/>
      <c r="P5" s="17"/>
      <c r="Q5" s="17"/>
      <c r="R5" s="17"/>
      <c r="S5" s="17"/>
      <c r="T5" s="22"/>
      <c r="U5" s="23">
        <v>5</v>
      </c>
      <c r="V5" s="23">
        <v>0</v>
      </c>
      <c r="W5" s="25">
        <v>1</v>
      </c>
      <c r="X5" s="23">
        <v>2</v>
      </c>
      <c r="Y5" s="23">
        <v>8</v>
      </c>
      <c r="Z5" s="35">
        <v>0.38100000000000001</v>
      </c>
      <c r="AA5" s="22"/>
      <c r="AB5" s="17"/>
      <c r="AC5" s="17"/>
      <c r="AD5" s="17"/>
      <c r="AE5" s="17"/>
      <c r="AF5" s="22"/>
      <c r="AG5" s="34" t="s">
        <v>104</v>
      </c>
      <c r="AH5" s="34"/>
      <c r="AI5" s="34"/>
      <c r="AJ5" s="34"/>
      <c r="AK5" s="22"/>
      <c r="AL5" s="23"/>
      <c r="AM5" s="23"/>
      <c r="AN5" s="23"/>
      <c r="AO5" s="25"/>
      <c r="AP5" s="27"/>
      <c r="AQ5" s="23">
        <v>1</v>
      </c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</row>
    <row r="6" spans="1:55" s="134" customFormat="1" ht="15" customHeight="1" x14ac:dyDescent="0.2">
      <c r="A6" s="132"/>
      <c r="B6" s="37">
        <v>1987</v>
      </c>
      <c r="C6" s="37" t="s">
        <v>43</v>
      </c>
      <c r="D6" s="38" t="s">
        <v>135</v>
      </c>
      <c r="E6" s="37"/>
      <c r="F6" s="39" t="s">
        <v>51</v>
      </c>
      <c r="G6" s="40"/>
      <c r="H6" s="37"/>
      <c r="I6" s="37"/>
      <c r="J6" s="37"/>
      <c r="K6" s="37"/>
      <c r="L6" s="37"/>
      <c r="M6" s="37"/>
      <c r="N6" s="41"/>
      <c r="O6" s="22"/>
      <c r="P6" s="17"/>
      <c r="Q6" s="17"/>
      <c r="R6" s="17"/>
      <c r="S6" s="17"/>
      <c r="T6" s="22"/>
      <c r="U6" s="23"/>
      <c r="V6" s="23"/>
      <c r="W6" s="25"/>
      <c r="X6" s="23"/>
      <c r="Y6" s="23"/>
      <c r="Z6" s="35"/>
      <c r="AA6" s="22"/>
      <c r="AB6" s="17"/>
      <c r="AC6" s="17"/>
      <c r="AD6" s="17"/>
      <c r="AE6" s="17"/>
      <c r="AF6" s="22"/>
      <c r="AG6" s="34"/>
      <c r="AH6" s="34"/>
      <c r="AI6" s="34"/>
      <c r="AJ6" s="34"/>
      <c r="AK6" s="22"/>
      <c r="AL6" s="23"/>
      <c r="AM6" s="23"/>
      <c r="AN6" s="23"/>
      <c r="AO6" s="25"/>
      <c r="AP6" s="27"/>
      <c r="AQ6" s="23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</row>
    <row r="7" spans="1:55" s="134" customFormat="1" ht="15" customHeight="1" x14ac:dyDescent="0.2">
      <c r="A7" s="132"/>
      <c r="B7" s="23">
        <v>1987</v>
      </c>
      <c r="C7" s="23" t="s">
        <v>36</v>
      </c>
      <c r="D7" s="24" t="s">
        <v>35</v>
      </c>
      <c r="E7" s="23">
        <v>7</v>
      </c>
      <c r="F7" s="23">
        <v>0</v>
      </c>
      <c r="G7" s="25">
        <v>0</v>
      </c>
      <c r="H7" s="23">
        <v>2</v>
      </c>
      <c r="I7" s="23">
        <v>19</v>
      </c>
      <c r="J7" s="23">
        <v>11</v>
      </c>
      <c r="K7" s="23">
        <v>5</v>
      </c>
      <c r="L7" s="23">
        <v>3</v>
      </c>
      <c r="M7" s="23">
        <v>0</v>
      </c>
      <c r="N7" s="26">
        <v>0.63300000000000001</v>
      </c>
      <c r="O7" s="22"/>
      <c r="P7" s="17"/>
      <c r="Q7" s="17"/>
      <c r="R7" s="17"/>
      <c r="S7" s="17"/>
      <c r="T7" s="22"/>
      <c r="U7" s="23"/>
      <c r="V7" s="23"/>
      <c r="W7" s="23"/>
      <c r="X7" s="23"/>
      <c r="Y7" s="23"/>
      <c r="Z7" s="35"/>
      <c r="AA7" s="22"/>
      <c r="AB7" s="17"/>
      <c r="AC7" s="17"/>
      <c r="AD7" s="17"/>
      <c r="AE7" s="17"/>
      <c r="AF7" s="22"/>
      <c r="AG7" s="34"/>
      <c r="AH7" s="34"/>
      <c r="AI7" s="34"/>
      <c r="AJ7" s="34"/>
      <c r="AK7" s="22"/>
      <c r="AL7" s="23"/>
      <c r="AM7" s="23"/>
      <c r="AN7" s="23"/>
      <c r="AO7" s="25"/>
      <c r="AP7" s="27"/>
      <c r="AQ7" s="23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</row>
    <row r="8" spans="1:55" s="134" customFormat="1" ht="15" customHeight="1" x14ac:dyDescent="0.2">
      <c r="A8" s="132"/>
      <c r="B8" s="23">
        <v>1988</v>
      </c>
      <c r="C8" s="23" t="s">
        <v>37</v>
      </c>
      <c r="D8" s="24" t="s">
        <v>35</v>
      </c>
      <c r="E8" s="23">
        <v>20</v>
      </c>
      <c r="F8" s="23">
        <v>0</v>
      </c>
      <c r="G8" s="25">
        <v>2</v>
      </c>
      <c r="H8" s="23">
        <v>12</v>
      </c>
      <c r="I8" s="23">
        <v>50</v>
      </c>
      <c r="J8" s="23">
        <v>28</v>
      </c>
      <c r="K8" s="23">
        <v>11</v>
      </c>
      <c r="L8" s="23">
        <v>9</v>
      </c>
      <c r="M8" s="23">
        <v>2</v>
      </c>
      <c r="N8" s="26">
        <v>0.505</v>
      </c>
      <c r="O8" s="22"/>
      <c r="P8" s="17"/>
      <c r="Q8" s="17"/>
      <c r="R8" s="17"/>
      <c r="S8" s="17"/>
      <c r="T8" s="22"/>
      <c r="U8" s="23"/>
      <c r="V8" s="23"/>
      <c r="W8" s="23"/>
      <c r="X8" s="23"/>
      <c r="Y8" s="23"/>
      <c r="Z8" s="35"/>
      <c r="AA8" s="22"/>
      <c r="AB8" s="17"/>
      <c r="AC8" s="17"/>
      <c r="AD8" s="17"/>
      <c r="AE8" s="17"/>
      <c r="AF8" s="22"/>
      <c r="AG8" s="34"/>
      <c r="AH8" s="34"/>
      <c r="AI8" s="34"/>
      <c r="AJ8" s="34"/>
      <c r="AK8" s="22"/>
      <c r="AL8" s="23"/>
      <c r="AM8" s="23"/>
      <c r="AN8" s="23"/>
      <c r="AO8" s="25"/>
      <c r="AP8" s="27"/>
      <c r="AQ8" s="23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</row>
    <row r="9" spans="1:55" s="134" customFormat="1" ht="15" customHeight="1" x14ac:dyDescent="0.2">
      <c r="A9" s="132"/>
      <c r="B9" s="23">
        <v>1989</v>
      </c>
      <c r="C9" s="23" t="s">
        <v>38</v>
      </c>
      <c r="D9" s="24" t="s">
        <v>35</v>
      </c>
      <c r="E9" s="23">
        <v>22</v>
      </c>
      <c r="F9" s="23">
        <v>0</v>
      </c>
      <c r="G9" s="25">
        <v>7</v>
      </c>
      <c r="H9" s="23">
        <v>13</v>
      </c>
      <c r="I9" s="23">
        <v>101</v>
      </c>
      <c r="J9" s="23">
        <v>52</v>
      </c>
      <c r="K9" s="23">
        <v>31</v>
      </c>
      <c r="L9" s="23">
        <v>11</v>
      </c>
      <c r="M9" s="23">
        <v>7</v>
      </c>
      <c r="N9" s="26">
        <v>0.50800000000000001</v>
      </c>
      <c r="O9" s="22"/>
      <c r="P9" s="17"/>
      <c r="Q9" s="17"/>
      <c r="R9" s="17"/>
      <c r="S9" s="17"/>
      <c r="T9" s="22"/>
      <c r="U9" s="23"/>
      <c r="V9" s="23"/>
      <c r="W9" s="23"/>
      <c r="X9" s="23"/>
      <c r="Y9" s="23"/>
      <c r="Z9" s="35"/>
      <c r="AA9" s="22"/>
      <c r="AB9" s="17"/>
      <c r="AC9" s="17"/>
      <c r="AD9" s="17"/>
      <c r="AE9" s="17"/>
      <c r="AF9" s="22"/>
      <c r="AG9" s="34"/>
      <c r="AH9" s="34"/>
      <c r="AI9" s="34"/>
      <c r="AJ9" s="34"/>
      <c r="AK9" s="22"/>
      <c r="AL9" s="23"/>
      <c r="AM9" s="23"/>
      <c r="AN9" s="23"/>
      <c r="AO9" s="25"/>
      <c r="AP9" s="27"/>
      <c r="AQ9" s="23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</row>
    <row r="10" spans="1:55" s="134" customFormat="1" ht="15" customHeight="1" x14ac:dyDescent="0.2">
      <c r="A10" s="132"/>
      <c r="B10" s="23">
        <v>1990</v>
      </c>
      <c r="C10" s="23" t="s">
        <v>36</v>
      </c>
      <c r="D10" s="24" t="s">
        <v>35</v>
      </c>
      <c r="E10" s="23">
        <v>26</v>
      </c>
      <c r="F10" s="23">
        <v>1</v>
      </c>
      <c r="G10" s="25">
        <v>2</v>
      </c>
      <c r="H10" s="23">
        <v>24</v>
      </c>
      <c r="I10" s="23">
        <v>113</v>
      </c>
      <c r="J10" s="23">
        <v>75</v>
      </c>
      <c r="K10" s="23">
        <v>24</v>
      </c>
      <c r="L10" s="23">
        <v>11</v>
      </c>
      <c r="M10" s="23">
        <v>3</v>
      </c>
      <c r="N10" s="26">
        <v>0.51100000000000001</v>
      </c>
      <c r="O10" s="22"/>
      <c r="P10" s="17"/>
      <c r="Q10" s="17" t="s">
        <v>117</v>
      </c>
      <c r="R10" s="17"/>
      <c r="S10" s="17"/>
      <c r="T10" s="22"/>
      <c r="U10" s="23"/>
      <c r="V10" s="23"/>
      <c r="W10" s="23"/>
      <c r="X10" s="23"/>
      <c r="Y10" s="23"/>
      <c r="Z10" s="35"/>
      <c r="AA10" s="22"/>
      <c r="AB10" s="17"/>
      <c r="AC10" s="17"/>
      <c r="AD10" s="17"/>
      <c r="AE10" s="17"/>
      <c r="AF10" s="22"/>
      <c r="AG10" s="34"/>
      <c r="AH10" s="34"/>
      <c r="AI10" s="34"/>
      <c r="AJ10" s="34"/>
      <c r="AK10" s="22"/>
      <c r="AL10" s="23"/>
      <c r="AM10" s="23"/>
      <c r="AN10" s="23"/>
      <c r="AO10" s="25"/>
      <c r="AP10" s="27"/>
      <c r="AQ10" s="23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</row>
    <row r="11" spans="1:55" s="134" customFormat="1" ht="15" customHeight="1" x14ac:dyDescent="0.2">
      <c r="A11" s="132"/>
      <c r="B11" s="23">
        <v>1991</v>
      </c>
      <c r="C11" s="23" t="s">
        <v>39</v>
      </c>
      <c r="D11" s="24" t="s">
        <v>35</v>
      </c>
      <c r="E11" s="23">
        <v>26</v>
      </c>
      <c r="F11" s="23">
        <v>1</v>
      </c>
      <c r="G11" s="25">
        <v>2</v>
      </c>
      <c r="H11" s="23">
        <v>30</v>
      </c>
      <c r="I11" s="23">
        <v>124</v>
      </c>
      <c r="J11" s="23">
        <v>44</v>
      </c>
      <c r="K11" s="23">
        <v>62</v>
      </c>
      <c r="L11" s="23">
        <v>15</v>
      </c>
      <c r="M11" s="23">
        <v>3</v>
      </c>
      <c r="N11" s="26">
        <v>0.57099999999999995</v>
      </c>
      <c r="O11" s="22"/>
      <c r="P11" s="17"/>
      <c r="Q11" s="17" t="s">
        <v>41</v>
      </c>
      <c r="R11" s="17"/>
      <c r="S11" s="17" t="s">
        <v>118</v>
      </c>
      <c r="T11" s="22"/>
      <c r="U11" s="23">
        <v>2</v>
      </c>
      <c r="V11" s="23">
        <v>0</v>
      </c>
      <c r="W11" s="25">
        <v>0</v>
      </c>
      <c r="X11" s="23">
        <v>1</v>
      </c>
      <c r="Y11" s="23">
        <v>10</v>
      </c>
      <c r="Z11" s="35">
        <v>0.71399999999999997</v>
      </c>
      <c r="AA11" s="22"/>
      <c r="AB11" s="17"/>
      <c r="AC11" s="17"/>
      <c r="AD11" s="17"/>
      <c r="AE11" s="17"/>
      <c r="AF11" s="22"/>
      <c r="AG11" s="34" t="s">
        <v>105</v>
      </c>
      <c r="AH11" s="34"/>
      <c r="AI11" s="34"/>
      <c r="AJ11" s="34"/>
      <c r="AK11" s="22"/>
      <c r="AL11" s="23"/>
      <c r="AM11" s="23"/>
      <c r="AN11" s="23"/>
      <c r="AO11" s="25"/>
      <c r="AP11" s="27"/>
      <c r="AQ11" s="23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</row>
    <row r="12" spans="1:55" s="134" customFormat="1" ht="15" customHeight="1" x14ac:dyDescent="0.2">
      <c r="A12" s="132"/>
      <c r="B12" s="23">
        <v>1992</v>
      </c>
      <c r="C12" s="23" t="s">
        <v>40</v>
      </c>
      <c r="D12" s="24" t="s">
        <v>35</v>
      </c>
      <c r="E12" s="23">
        <v>26</v>
      </c>
      <c r="F12" s="23">
        <v>2</v>
      </c>
      <c r="G12" s="25">
        <v>5</v>
      </c>
      <c r="H12" s="23">
        <v>29</v>
      </c>
      <c r="I12" s="23">
        <v>140</v>
      </c>
      <c r="J12" s="23">
        <v>41</v>
      </c>
      <c r="K12" s="23">
        <v>55</v>
      </c>
      <c r="L12" s="23">
        <v>37</v>
      </c>
      <c r="M12" s="23">
        <v>7</v>
      </c>
      <c r="N12" s="26">
        <v>0.61899999999999999</v>
      </c>
      <c r="O12" s="22"/>
      <c r="P12" s="17"/>
      <c r="Q12" s="17" t="s">
        <v>119</v>
      </c>
      <c r="R12" s="17"/>
      <c r="S12" s="17" t="s">
        <v>120</v>
      </c>
      <c r="T12" s="22"/>
      <c r="U12" s="23">
        <v>2</v>
      </c>
      <c r="V12" s="23">
        <v>0</v>
      </c>
      <c r="W12" s="25">
        <v>0</v>
      </c>
      <c r="X12" s="23">
        <v>0</v>
      </c>
      <c r="Y12" s="23">
        <v>8</v>
      </c>
      <c r="Z12" s="35">
        <v>0.44400000000000001</v>
      </c>
      <c r="AA12" s="22"/>
      <c r="AB12" s="17"/>
      <c r="AC12" s="17"/>
      <c r="AD12" s="17"/>
      <c r="AE12" s="17"/>
      <c r="AF12" s="22"/>
      <c r="AG12" s="34" t="s">
        <v>106</v>
      </c>
      <c r="AH12" s="34"/>
      <c r="AI12" s="34"/>
      <c r="AJ12" s="34"/>
      <c r="AK12" s="22"/>
      <c r="AL12" s="23"/>
      <c r="AM12" s="23"/>
      <c r="AN12" s="23"/>
      <c r="AO12" s="25"/>
      <c r="AP12" s="27"/>
      <c r="AQ12" s="23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</row>
    <row r="13" spans="1:55" s="134" customFormat="1" ht="15" customHeight="1" x14ac:dyDescent="0.2">
      <c r="A13" s="132"/>
      <c r="B13" s="23">
        <v>1993</v>
      </c>
      <c r="C13" s="23" t="s">
        <v>41</v>
      </c>
      <c r="D13" s="24" t="s">
        <v>42</v>
      </c>
      <c r="E13" s="23">
        <v>27</v>
      </c>
      <c r="F13" s="23">
        <v>1</v>
      </c>
      <c r="G13" s="25">
        <v>16</v>
      </c>
      <c r="H13" s="23">
        <v>25</v>
      </c>
      <c r="I13" s="23">
        <v>137</v>
      </c>
      <c r="J13" s="23">
        <v>17</v>
      </c>
      <c r="K13" s="23">
        <v>52</v>
      </c>
      <c r="L13" s="23">
        <v>51</v>
      </c>
      <c r="M13" s="23">
        <v>17</v>
      </c>
      <c r="N13" s="26">
        <v>0.64600000000000002</v>
      </c>
      <c r="O13" s="22"/>
      <c r="P13" s="17"/>
      <c r="Q13" s="17"/>
      <c r="R13" s="17"/>
      <c r="S13" s="17"/>
      <c r="T13" s="22"/>
      <c r="U13" s="23"/>
      <c r="V13" s="23"/>
      <c r="W13" s="23"/>
      <c r="X13" s="23"/>
      <c r="Y13" s="23"/>
      <c r="Z13" s="35"/>
      <c r="AA13" s="22"/>
      <c r="AB13" s="17"/>
      <c r="AC13" s="17"/>
      <c r="AD13" s="17"/>
      <c r="AE13" s="17"/>
      <c r="AF13" s="22"/>
      <c r="AG13" s="34"/>
      <c r="AH13" s="34"/>
      <c r="AI13" s="34"/>
      <c r="AJ13" s="34"/>
      <c r="AK13" s="22"/>
      <c r="AL13" s="23"/>
      <c r="AM13" s="23"/>
      <c r="AN13" s="23"/>
      <c r="AO13" s="25"/>
      <c r="AP13" s="27"/>
      <c r="AQ13" s="23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</row>
    <row r="14" spans="1:55" s="134" customFormat="1" ht="15" customHeight="1" x14ac:dyDescent="0.2">
      <c r="A14" s="132"/>
      <c r="B14" s="23">
        <v>1994</v>
      </c>
      <c r="C14" s="23" t="s">
        <v>38</v>
      </c>
      <c r="D14" s="24" t="s">
        <v>42</v>
      </c>
      <c r="E14" s="23">
        <v>16</v>
      </c>
      <c r="F14" s="23">
        <v>0</v>
      </c>
      <c r="G14" s="25">
        <v>4</v>
      </c>
      <c r="H14" s="23">
        <v>7</v>
      </c>
      <c r="I14" s="23">
        <v>64</v>
      </c>
      <c r="J14" s="23">
        <v>16</v>
      </c>
      <c r="K14" s="23">
        <v>23</v>
      </c>
      <c r="L14" s="23">
        <v>21</v>
      </c>
      <c r="M14" s="23">
        <v>4</v>
      </c>
      <c r="N14" s="26">
        <v>0.56599999999999995</v>
      </c>
      <c r="O14" s="22"/>
      <c r="P14" s="17"/>
      <c r="Q14" s="17"/>
      <c r="R14" s="17"/>
      <c r="S14" s="17"/>
      <c r="T14" s="22"/>
      <c r="U14" s="23"/>
      <c r="V14" s="23"/>
      <c r="W14" s="23"/>
      <c r="X14" s="23"/>
      <c r="Y14" s="23"/>
      <c r="Z14" s="35"/>
      <c r="AA14" s="22"/>
      <c r="AB14" s="17"/>
      <c r="AC14" s="17"/>
      <c r="AD14" s="17"/>
      <c r="AE14" s="17"/>
      <c r="AF14" s="22"/>
      <c r="AG14" s="34"/>
      <c r="AH14" s="34"/>
      <c r="AI14" s="34"/>
      <c r="AJ14" s="34"/>
      <c r="AK14" s="22"/>
      <c r="AL14" s="23"/>
      <c r="AM14" s="23"/>
      <c r="AN14" s="23"/>
      <c r="AO14" s="25"/>
      <c r="AP14" s="27"/>
      <c r="AQ14" s="23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</row>
    <row r="15" spans="1:55" s="134" customFormat="1" ht="15" customHeight="1" x14ac:dyDescent="0.2">
      <c r="A15" s="132"/>
      <c r="B15" s="23">
        <v>1995</v>
      </c>
      <c r="C15" s="23" t="s">
        <v>40</v>
      </c>
      <c r="D15" s="24" t="s">
        <v>35</v>
      </c>
      <c r="E15" s="23">
        <v>29</v>
      </c>
      <c r="F15" s="23">
        <v>3</v>
      </c>
      <c r="G15" s="25">
        <v>14</v>
      </c>
      <c r="H15" s="23">
        <v>20</v>
      </c>
      <c r="I15" s="23">
        <v>127</v>
      </c>
      <c r="J15" s="23">
        <v>16</v>
      </c>
      <c r="K15" s="23">
        <v>40</v>
      </c>
      <c r="L15" s="23">
        <v>54</v>
      </c>
      <c r="M15" s="23">
        <v>17</v>
      </c>
      <c r="N15" s="26">
        <v>0.58299999999999996</v>
      </c>
      <c r="O15" s="22"/>
      <c r="P15" s="17"/>
      <c r="Q15" s="17"/>
      <c r="R15" s="17"/>
      <c r="S15" s="17"/>
      <c r="T15" s="22"/>
      <c r="U15" s="23">
        <v>3</v>
      </c>
      <c r="V15" s="23">
        <v>0</v>
      </c>
      <c r="W15" s="23">
        <v>0</v>
      </c>
      <c r="X15" s="23">
        <v>1</v>
      </c>
      <c r="Y15" s="23">
        <v>12</v>
      </c>
      <c r="Z15" s="35">
        <v>0.70599999999999996</v>
      </c>
      <c r="AA15" s="22"/>
      <c r="AB15" s="17"/>
      <c r="AC15" s="17"/>
      <c r="AD15" s="17"/>
      <c r="AE15" s="17"/>
      <c r="AF15" s="22"/>
      <c r="AG15" s="34" t="s">
        <v>107</v>
      </c>
      <c r="AH15" s="34"/>
      <c r="AI15" s="34"/>
      <c r="AJ15" s="34"/>
      <c r="AK15" s="22"/>
      <c r="AL15" s="23">
        <v>1</v>
      </c>
      <c r="AM15" s="23"/>
      <c r="AN15" s="23"/>
      <c r="AO15" s="25"/>
      <c r="AP15" s="27"/>
      <c r="AQ15" s="23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</row>
    <row r="16" spans="1:55" s="134" customFormat="1" ht="15" customHeight="1" x14ac:dyDescent="0.2">
      <c r="A16" s="132"/>
      <c r="B16" s="23">
        <v>1996</v>
      </c>
      <c r="C16" s="23" t="s">
        <v>43</v>
      </c>
      <c r="D16" s="24" t="s">
        <v>35</v>
      </c>
      <c r="E16" s="23">
        <v>29</v>
      </c>
      <c r="F16" s="23">
        <v>0</v>
      </c>
      <c r="G16" s="25">
        <v>9</v>
      </c>
      <c r="H16" s="23">
        <v>5</v>
      </c>
      <c r="I16" s="23">
        <v>112</v>
      </c>
      <c r="J16" s="23">
        <v>37</v>
      </c>
      <c r="K16" s="23">
        <v>39</v>
      </c>
      <c r="L16" s="23">
        <v>27</v>
      </c>
      <c r="M16" s="23">
        <v>9</v>
      </c>
      <c r="N16" s="26">
        <v>0.53100000000000003</v>
      </c>
      <c r="O16" s="22"/>
      <c r="P16" s="17"/>
      <c r="Q16" s="17"/>
      <c r="R16" s="17"/>
      <c r="S16" s="17"/>
      <c r="T16" s="22"/>
      <c r="U16" s="23">
        <v>10</v>
      </c>
      <c r="V16" s="23">
        <v>0</v>
      </c>
      <c r="W16" s="23">
        <v>4</v>
      </c>
      <c r="X16" s="23">
        <v>2</v>
      </c>
      <c r="Y16" s="23">
        <v>36</v>
      </c>
      <c r="Z16" s="35">
        <v>0.53700000000000003</v>
      </c>
      <c r="AA16" s="22"/>
      <c r="AB16" s="17"/>
      <c r="AC16" s="17"/>
      <c r="AD16" s="17"/>
      <c r="AE16" s="17"/>
      <c r="AF16" s="22"/>
      <c r="AG16" s="34" t="s">
        <v>108</v>
      </c>
      <c r="AH16" s="34" t="s">
        <v>109</v>
      </c>
      <c r="AI16" s="34" t="s">
        <v>110</v>
      </c>
      <c r="AJ16" s="34"/>
      <c r="AK16" s="22"/>
      <c r="AL16" s="23"/>
      <c r="AM16" s="23"/>
      <c r="AN16" s="23"/>
      <c r="AO16" s="25"/>
      <c r="AP16" s="27"/>
      <c r="AQ16" s="23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</row>
    <row r="17" spans="1:55" s="134" customFormat="1" ht="15" customHeight="1" x14ac:dyDescent="0.2">
      <c r="A17" s="132"/>
      <c r="B17" s="23">
        <v>1997</v>
      </c>
      <c r="C17" s="23" t="s">
        <v>44</v>
      </c>
      <c r="D17" s="24" t="s">
        <v>35</v>
      </c>
      <c r="E17" s="23">
        <v>28</v>
      </c>
      <c r="F17" s="23">
        <v>0</v>
      </c>
      <c r="G17" s="25">
        <v>7</v>
      </c>
      <c r="H17" s="23">
        <v>4</v>
      </c>
      <c r="I17" s="23">
        <v>76</v>
      </c>
      <c r="J17" s="23">
        <v>17</v>
      </c>
      <c r="K17" s="23">
        <v>30</v>
      </c>
      <c r="L17" s="23">
        <v>22</v>
      </c>
      <c r="M17" s="23">
        <v>7</v>
      </c>
      <c r="N17" s="26">
        <v>0.46899999999999997</v>
      </c>
      <c r="O17" s="22"/>
      <c r="P17" s="17"/>
      <c r="Q17" s="17"/>
      <c r="R17" s="17"/>
      <c r="S17" s="17"/>
      <c r="T17" s="22"/>
      <c r="U17" s="23"/>
      <c r="V17" s="23"/>
      <c r="W17" s="23"/>
      <c r="X17" s="23"/>
      <c r="Y17" s="23"/>
      <c r="Z17" s="35"/>
      <c r="AA17" s="22"/>
      <c r="AB17" s="17"/>
      <c r="AC17" s="17"/>
      <c r="AD17" s="17"/>
      <c r="AE17" s="17"/>
      <c r="AF17" s="22"/>
      <c r="AG17" s="34"/>
      <c r="AH17" s="34"/>
      <c r="AI17" s="34"/>
      <c r="AJ17" s="34"/>
      <c r="AK17" s="22"/>
      <c r="AL17" s="23"/>
      <c r="AM17" s="23"/>
      <c r="AN17" s="23"/>
      <c r="AO17" s="25"/>
      <c r="AP17" s="27"/>
      <c r="AQ17" s="23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</row>
    <row r="18" spans="1:55" s="134" customFormat="1" ht="15" customHeight="1" x14ac:dyDescent="0.2">
      <c r="A18" s="132"/>
      <c r="B18" s="28">
        <v>1998</v>
      </c>
      <c r="C18" s="28" t="s">
        <v>49</v>
      </c>
      <c r="D18" s="29" t="s">
        <v>42</v>
      </c>
      <c r="E18" s="28"/>
      <c r="F18" s="30" t="s">
        <v>45</v>
      </c>
      <c r="G18" s="78"/>
      <c r="H18" s="31"/>
      <c r="I18" s="28"/>
      <c r="J18" s="28"/>
      <c r="K18" s="28"/>
      <c r="L18" s="28"/>
      <c r="M18" s="28"/>
      <c r="N18" s="32"/>
      <c r="O18" s="22"/>
      <c r="P18" s="17"/>
      <c r="Q18" s="17"/>
      <c r="R18" s="17"/>
      <c r="S18" s="17"/>
      <c r="T18" s="22"/>
      <c r="U18" s="23"/>
      <c r="V18" s="23"/>
      <c r="W18" s="23"/>
      <c r="X18" s="23"/>
      <c r="Y18" s="23"/>
      <c r="Z18" s="35"/>
      <c r="AA18" s="22"/>
      <c r="AB18" s="17"/>
      <c r="AC18" s="17"/>
      <c r="AD18" s="17"/>
      <c r="AE18" s="17"/>
      <c r="AF18" s="22"/>
      <c r="AG18" s="34"/>
      <c r="AH18" s="34"/>
      <c r="AI18" s="34"/>
      <c r="AJ18" s="34"/>
      <c r="AK18" s="22"/>
      <c r="AL18" s="23"/>
      <c r="AM18" s="23"/>
      <c r="AN18" s="23"/>
      <c r="AO18" s="25"/>
      <c r="AP18" s="27"/>
      <c r="AQ18" s="23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</row>
    <row r="19" spans="1:55" s="134" customFormat="1" ht="15" customHeight="1" x14ac:dyDescent="0.2">
      <c r="A19" s="132"/>
      <c r="B19" s="28">
        <v>1999</v>
      </c>
      <c r="C19" s="28" t="s">
        <v>34</v>
      </c>
      <c r="D19" s="29" t="s">
        <v>42</v>
      </c>
      <c r="E19" s="28"/>
      <c r="F19" s="30" t="s">
        <v>45</v>
      </c>
      <c r="G19" s="78"/>
      <c r="H19" s="31"/>
      <c r="I19" s="28"/>
      <c r="J19" s="28"/>
      <c r="K19" s="28"/>
      <c r="L19" s="28"/>
      <c r="M19" s="28"/>
      <c r="N19" s="32"/>
      <c r="O19" s="22"/>
      <c r="P19" s="17"/>
      <c r="Q19" s="17"/>
      <c r="R19" s="17"/>
      <c r="S19" s="17"/>
      <c r="T19" s="22"/>
      <c r="U19" s="23"/>
      <c r="V19" s="23"/>
      <c r="W19" s="23"/>
      <c r="X19" s="23"/>
      <c r="Y19" s="23"/>
      <c r="Z19" s="35"/>
      <c r="AA19" s="22"/>
      <c r="AB19" s="17"/>
      <c r="AC19" s="17"/>
      <c r="AD19" s="17"/>
      <c r="AE19" s="17"/>
      <c r="AF19" s="22"/>
      <c r="AG19" s="34"/>
      <c r="AH19" s="34"/>
      <c r="AI19" s="34"/>
      <c r="AJ19" s="34"/>
      <c r="AK19" s="22"/>
      <c r="AL19" s="23"/>
      <c r="AM19" s="23"/>
      <c r="AN19" s="23"/>
      <c r="AO19" s="25"/>
      <c r="AP19" s="27"/>
      <c r="AQ19" s="23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</row>
    <row r="20" spans="1:55" s="134" customFormat="1" ht="15" customHeight="1" x14ac:dyDescent="0.2">
      <c r="A20" s="132"/>
      <c r="B20" s="23">
        <v>2000</v>
      </c>
      <c r="C20" s="23" t="s">
        <v>44</v>
      </c>
      <c r="D20" s="34" t="s">
        <v>46</v>
      </c>
      <c r="E20" s="23">
        <v>28</v>
      </c>
      <c r="F20" s="23">
        <v>1</v>
      </c>
      <c r="G20" s="25">
        <v>3</v>
      </c>
      <c r="H20" s="23">
        <v>13</v>
      </c>
      <c r="I20" s="23">
        <v>90</v>
      </c>
      <c r="J20" s="23">
        <v>21</v>
      </c>
      <c r="K20" s="23">
        <v>50</v>
      </c>
      <c r="L20" s="23">
        <v>15</v>
      </c>
      <c r="M20" s="23">
        <v>4</v>
      </c>
      <c r="N20" s="35">
        <v>0.48399999999999999</v>
      </c>
      <c r="O20" s="22"/>
      <c r="P20" s="17"/>
      <c r="Q20" s="17"/>
      <c r="R20" s="17"/>
      <c r="S20" s="17"/>
      <c r="T20" s="22"/>
      <c r="U20" s="23"/>
      <c r="V20" s="23"/>
      <c r="W20" s="23"/>
      <c r="X20" s="23"/>
      <c r="Y20" s="23"/>
      <c r="Z20" s="35"/>
      <c r="AA20" s="22"/>
      <c r="AB20" s="17"/>
      <c r="AC20" s="17"/>
      <c r="AD20" s="17"/>
      <c r="AE20" s="17"/>
      <c r="AF20" s="22"/>
      <c r="AG20" s="34"/>
      <c r="AH20" s="34"/>
      <c r="AI20" s="34"/>
      <c r="AJ20" s="34"/>
      <c r="AK20" s="22"/>
      <c r="AL20" s="23"/>
      <c r="AM20" s="23"/>
      <c r="AN20" s="23"/>
      <c r="AO20" s="25"/>
      <c r="AP20" s="27"/>
      <c r="AQ20" s="23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</row>
    <row r="21" spans="1:55" s="134" customFormat="1" ht="15" customHeight="1" x14ac:dyDescent="0.2">
      <c r="A21" s="132"/>
      <c r="B21" s="23">
        <v>2001</v>
      </c>
      <c r="C21" s="23" t="s">
        <v>44</v>
      </c>
      <c r="D21" s="34" t="s">
        <v>46</v>
      </c>
      <c r="E21" s="23">
        <v>28</v>
      </c>
      <c r="F21" s="23">
        <v>0</v>
      </c>
      <c r="G21" s="25">
        <v>2</v>
      </c>
      <c r="H21" s="23">
        <v>8</v>
      </c>
      <c r="I21" s="23">
        <v>71</v>
      </c>
      <c r="J21" s="23">
        <v>24</v>
      </c>
      <c r="K21" s="23">
        <v>27</v>
      </c>
      <c r="L21" s="23">
        <v>18</v>
      </c>
      <c r="M21" s="23">
        <v>2</v>
      </c>
      <c r="N21" s="35">
        <v>0.47299999999999998</v>
      </c>
      <c r="O21" s="22"/>
      <c r="P21" s="17"/>
      <c r="Q21" s="17"/>
      <c r="R21" s="17"/>
      <c r="S21" s="17"/>
      <c r="T21" s="22"/>
      <c r="U21" s="23"/>
      <c r="V21" s="23"/>
      <c r="W21" s="23"/>
      <c r="X21" s="23"/>
      <c r="Y21" s="23"/>
      <c r="Z21" s="35"/>
      <c r="AA21" s="22"/>
      <c r="AB21" s="17"/>
      <c r="AC21" s="17"/>
      <c r="AD21" s="17"/>
      <c r="AE21" s="17"/>
      <c r="AF21" s="22"/>
      <c r="AG21" s="34"/>
      <c r="AH21" s="34"/>
      <c r="AI21" s="34"/>
      <c r="AJ21" s="34"/>
      <c r="AK21" s="22"/>
      <c r="AL21" s="23"/>
      <c r="AM21" s="23"/>
      <c r="AN21" s="23"/>
      <c r="AO21" s="25"/>
      <c r="AP21" s="27"/>
      <c r="AQ21" s="23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</row>
    <row r="22" spans="1:55" s="134" customFormat="1" ht="15" customHeight="1" x14ac:dyDescent="0.2">
      <c r="A22" s="132"/>
      <c r="B22" s="28">
        <v>2002</v>
      </c>
      <c r="C22" s="28" t="s">
        <v>48</v>
      </c>
      <c r="D22" s="36" t="s">
        <v>35</v>
      </c>
      <c r="E22" s="30"/>
      <c r="F22" s="30" t="s">
        <v>45</v>
      </c>
      <c r="G22" s="78"/>
      <c r="H22" s="31"/>
      <c r="I22" s="36"/>
      <c r="J22" s="36"/>
      <c r="K22" s="36"/>
      <c r="L22" s="36"/>
      <c r="M22" s="36"/>
      <c r="N22" s="36"/>
      <c r="O22" s="22"/>
      <c r="P22" s="17"/>
      <c r="Q22" s="17"/>
      <c r="R22" s="17"/>
      <c r="S22" s="17"/>
      <c r="T22" s="22"/>
      <c r="U22" s="23"/>
      <c r="V22" s="23"/>
      <c r="W22" s="23"/>
      <c r="X22" s="23"/>
      <c r="Y22" s="23"/>
      <c r="Z22" s="35"/>
      <c r="AA22" s="22"/>
      <c r="AB22" s="17"/>
      <c r="AC22" s="17"/>
      <c r="AD22" s="17"/>
      <c r="AE22" s="17"/>
      <c r="AF22" s="22"/>
      <c r="AG22" s="34"/>
      <c r="AH22" s="34"/>
      <c r="AI22" s="34"/>
      <c r="AJ22" s="34"/>
      <c r="AK22" s="22"/>
      <c r="AL22" s="23"/>
      <c r="AM22" s="23"/>
      <c r="AN22" s="23"/>
      <c r="AO22" s="25"/>
      <c r="AP22" s="27"/>
      <c r="AQ22" s="23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</row>
    <row r="23" spans="1:55" s="134" customFormat="1" ht="15" customHeight="1" x14ac:dyDescent="0.2">
      <c r="A23" s="132"/>
      <c r="B23" s="28">
        <v>2003</v>
      </c>
      <c r="C23" s="28" t="s">
        <v>43</v>
      </c>
      <c r="D23" s="36" t="s">
        <v>35</v>
      </c>
      <c r="E23" s="30"/>
      <c r="F23" s="30" t="s">
        <v>45</v>
      </c>
      <c r="G23" s="78"/>
      <c r="H23" s="31"/>
      <c r="I23" s="36"/>
      <c r="J23" s="36"/>
      <c r="K23" s="36"/>
      <c r="L23" s="36"/>
      <c r="M23" s="36"/>
      <c r="N23" s="36"/>
      <c r="O23" s="22"/>
      <c r="P23" s="17"/>
      <c r="Q23" s="17"/>
      <c r="R23" s="17"/>
      <c r="S23" s="17"/>
      <c r="T23" s="22"/>
      <c r="U23" s="23"/>
      <c r="V23" s="23"/>
      <c r="W23" s="23"/>
      <c r="X23" s="23"/>
      <c r="Y23" s="23"/>
      <c r="Z23" s="35"/>
      <c r="AA23" s="22"/>
      <c r="AB23" s="17"/>
      <c r="AC23" s="17"/>
      <c r="AD23" s="17"/>
      <c r="AE23" s="17"/>
      <c r="AF23" s="22"/>
      <c r="AG23" s="34"/>
      <c r="AH23" s="34"/>
      <c r="AI23" s="34"/>
      <c r="AJ23" s="34"/>
      <c r="AK23" s="22"/>
      <c r="AL23" s="23"/>
      <c r="AM23" s="23"/>
      <c r="AN23" s="23"/>
      <c r="AO23" s="25"/>
      <c r="AP23" s="27"/>
      <c r="AQ23" s="23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</row>
    <row r="24" spans="1:55" s="134" customFormat="1" ht="15" customHeight="1" x14ac:dyDescent="0.2">
      <c r="A24" s="132"/>
      <c r="B24" s="23">
        <v>2004</v>
      </c>
      <c r="C24" s="23"/>
      <c r="D24" s="24"/>
      <c r="E24" s="23"/>
      <c r="F24" s="34"/>
      <c r="G24" s="25"/>
      <c r="H24" s="23"/>
      <c r="I24" s="23"/>
      <c r="J24" s="23"/>
      <c r="K24" s="23"/>
      <c r="L24" s="23"/>
      <c r="M24" s="23"/>
      <c r="N24" s="26"/>
      <c r="O24" s="22"/>
      <c r="P24" s="17"/>
      <c r="Q24" s="17"/>
      <c r="R24" s="17"/>
      <c r="S24" s="17"/>
      <c r="T24" s="22"/>
      <c r="U24" s="23"/>
      <c r="V24" s="23"/>
      <c r="W24" s="25"/>
      <c r="X24" s="23"/>
      <c r="Y24" s="23"/>
      <c r="Z24" s="35"/>
      <c r="AA24" s="22"/>
      <c r="AB24" s="17"/>
      <c r="AC24" s="17"/>
      <c r="AD24" s="17"/>
      <c r="AE24" s="17"/>
      <c r="AF24" s="22"/>
      <c r="AG24" s="34"/>
      <c r="AH24" s="34"/>
      <c r="AI24" s="34"/>
      <c r="AJ24" s="34"/>
      <c r="AK24" s="22"/>
      <c r="AL24" s="23"/>
      <c r="AM24" s="23"/>
      <c r="AN24" s="23"/>
      <c r="AO24" s="25"/>
      <c r="AP24" s="27"/>
      <c r="AQ24" s="23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</row>
    <row r="25" spans="1:55" s="134" customFormat="1" ht="15" customHeight="1" x14ac:dyDescent="0.2">
      <c r="A25" s="132"/>
      <c r="B25" s="37">
        <v>2005</v>
      </c>
      <c r="C25" s="37" t="s">
        <v>40</v>
      </c>
      <c r="D25" s="38" t="s">
        <v>50</v>
      </c>
      <c r="E25" s="37"/>
      <c r="F25" s="39" t="s">
        <v>51</v>
      </c>
      <c r="G25" s="40"/>
      <c r="H25" s="37"/>
      <c r="I25" s="37"/>
      <c r="J25" s="37"/>
      <c r="K25" s="37"/>
      <c r="L25" s="37"/>
      <c r="M25" s="37"/>
      <c r="N25" s="41"/>
      <c r="O25" s="22"/>
      <c r="P25" s="17"/>
      <c r="Q25" s="17"/>
      <c r="R25" s="17"/>
      <c r="S25" s="17"/>
      <c r="T25" s="22"/>
      <c r="U25" s="23"/>
      <c r="V25" s="23"/>
      <c r="W25" s="25"/>
      <c r="X25" s="23"/>
      <c r="Y25" s="23"/>
      <c r="Z25" s="35"/>
      <c r="AA25" s="22"/>
      <c r="AB25" s="17"/>
      <c r="AC25" s="17"/>
      <c r="AD25" s="17"/>
      <c r="AE25" s="17"/>
      <c r="AF25" s="22"/>
      <c r="AG25" s="34"/>
      <c r="AH25" s="34"/>
      <c r="AI25" s="34"/>
      <c r="AJ25" s="34"/>
      <c r="AK25" s="22"/>
      <c r="AL25" s="23"/>
      <c r="AM25" s="23"/>
      <c r="AN25" s="23"/>
      <c r="AO25" s="25"/>
      <c r="AP25" s="27"/>
      <c r="AQ25" s="23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</row>
    <row r="26" spans="1:55" s="134" customFormat="1" ht="15" customHeight="1" x14ac:dyDescent="0.25">
      <c r="A26" s="132"/>
      <c r="B26" s="37">
        <v>2006</v>
      </c>
      <c r="C26" s="37" t="s">
        <v>36</v>
      </c>
      <c r="D26" s="38" t="s">
        <v>50</v>
      </c>
      <c r="E26" s="37"/>
      <c r="F26" s="39" t="s">
        <v>51</v>
      </c>
      <c r="G26" s="79"/>
      <c r="H26" s="40"/>
      <c r="I26" s="37"/>
      <c r="J26" s="37"/>
      <c r="K26" s="37"/>
      <c r="L26" s="37"/>
      <c r="M26" s="37"/>
      <c r="N26" s="41"/>
      <c r="O26" s="55"/>
      <c r="P26" s="17"/>
      <c r="Q26" s="17"/>
      <c r="R26" s="17"/>
      <c r="S26" s="17"/>
      <c r="T26" s="22"/>
      <c r="U26" s="23"/>
      <c r="V26" s="23"/>
      <c r="W26" s="23"/>
      <c r="X26" s="23"/>
      <c r="Y26" s="23"/>
      <c r="Z26" s="35"/>
      <c r="AA26" s="22"/>
      <c r="AB26" s="17"/>
      <c r="AC26" s="17"/>
      <c r="AD26" s="17"/>
      <c r="AE26" s="17"/>
      <c r="AF26" s="22"/>
      <c r="AG26" s="34"/>
      <c r="AH26" s="34"/>
      <c r="AI26" s="34"/>
      <c r="AJ26" s="34"/>
      <c r="AK26" s="22"/>
      <c r="AL26" s="23"/>
      <c r="AM26" s="23"/>
      <c r="AN26" s="23"/>
      <c r="AO26" s="25"/>
      <c r="AP26" s="27"/>
      <c r="AQ26" s="23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</row>
    <row r="27" spans="1:55" s="134" customFormat="1" ht="15" customHeight="1" x14ac:dyDescent="0.25">
      <c r="A27" s="132"/>
      <c r="B27" s="42">
        <v>2006</v>
      </c>
      <c r="C27" s="42" t="s">
        <v>53</v>
      </c>
      <c r="D27" s="43" t="s">
        <v>35</v>
      </c>
      <c r="E27" s="42"/>
      <c r="F27" s="30" t="s">
        <v>45</v>
      </c>
      <c r="G27" s="80"/>
      <c r="H27" s="44"/>
      <c r="I27" s="42"/>
      <c r="J27" s="42"/>
      <c r="K27" s="42"/>
      <c r="L27" s="42"/>
      <c r="M27" s="42"/>
      <c r="N27" s="32"/>
      <c r="O27" s="55"/>
      <c r="P27" s="17"/>
      <c r="Q27" s="17"/>
      <c r="R27" s="17"/>
      <c r="S27" s="17"/>
      <c r="T27" s="22"/>
      <c r="U27" s="23"/>
      <c r="V27" s="23"/>
      <c r="W27" s="25"/>
      <c r="X27" s="23"/>
      <c r="Y27" s="23"/>
      <c r="Z27" s="35"/>
      <c r="AA27" s="22"/>
      <c r="AB27" s="17"/>
      <c r="AC27" s="17"/>
      <c r="AD27" s="17"/>
      <c r="AE27" s="17"/>
      <c r="AF27" s="22"/>
      <c r="AG27" s="34"/>
      <c r="AH27" s="34"/>
      <c r="AI27" s="34"/>
      <c r="AJ27" s="34"/>
      <c r="AK27" s="22"/>
      <c r="AL27" s="23"/>
      <c r="AM27" s="23"/>
      <c r="AN27" s="23"/>
      <c r="AO27" s="25"/>
      <c r="AP27" s="27"/>
      <c r="AQ27" s="23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</row>
    <row r="28" spans="1:55" s="134" customFormat="1" ht="15" customHeight="1" x14ac:dyDescent="0.25">
      <c r="A28" s="132"/>
      <c r="B28" s="45">
        <v>2007</v>
      </c>
      <c r="C28" s="45" t="s">
        <v>36</v>
      </c>
      <c r="D28" s="46" t="s">
        <v>50</v>
      </c>
      <c r="E28" s="45"/>
      <c r="F28" s="47" t="s">
        <v>51</v>
      </c>
      <c r="G28" s="79"/>
      <c r="H28" s="48"/>
      <c r="I28" s="45"/>
      <c r="J28" s="45"/>
      <c r="K28" s="45"/>
      <c r="L28" s="45"/>
      <c r="M28" s="45"/>
      <c r="N28" s="41"/>
      <c r="O28" s="55" t="e">
        <f>PRODUCT(I28/N28)</f>
        <v>#DIV/0!</v>
      </c>
      <c r="P28" s="17"/>
      <c r="Q28" s="17"/>
      <c r="R28" s="17"/>
      <c r="S28" s="17"/>
      <c r="T28" s="22"/>
      <c r="U28" s="23"/>
      <c r="V28" s="23"/>
      <c r="W28" s="25"/>
      <c r="X28" s="23"/>
      <c r="Y28" s="23"/>
      <c r="Z28" s="35"/>
      <c r="AA28" s="55"/>
      <c r="AB28" s="17"/>
      <c r="AC28" s="17"/>
      <c r="AD28" s="17"/>
      <c r="AE28" s="17"/>
      <c r="AF28" s="22"/>
      <c r="AG28" s="34"/>
      <c r="AH28" s="34"/>
      <c r="AI28" s="34"/>
      <c r="AJ28" s="34"/>
      <c r="AK28" s="22"/>
      <c r="AL28" s="23"/>
      <c r="AM28" s="23"/>
      <c r="AN28" s="23"/>
      <c r="AO28" s="25"/>
      <c r="AP28" s="27"/>
      <c r="AQ28" s="23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</row>
    <row r="29" spans="1:55" s="134" customFormat="1" ht="15" customHeight="1" x14ac:dyDescent="0.25">
      <c r="A29" s="132"/>
      <c r="B29" s="37">
        <v>2008</v>
      </c>
      <c r="C29" s="37" t="s">
        <v>53</v>
      </c>
      <c r="D29" s="38" t="s">
        <v>52</v>
      </c>
      <c r="E29" s="37"/>
      <c r="F29" s="39" t="s">
        <v>51</v>
      </c>
      <c r="G29" s="40"/>
      <c r="H29" s="37"/>
      <c r="I29" s="37"/>
      <c r="J29" s="37"/>
      <c r="K29" s="37"/>
      <c r="L29" s="37"/>
      <c r="M29" s="37"/>
      <c r="N29" s="41"/>
      <c r="O29" s="55" t="e">
        <f>PRODUCT(I29/N29)</f>
        <v>#DIV/0!</v>
      </c>
      <c r="P29" s="17"/>
      <c r="Q29" s="17"/>
      <c r="R29" s="17"/>
      <c r="S29" s="17"/>
      <c r="T29" s="22"/>
      <c r="U29" s="23"/>
      <c r="V29" s="23"/>
      <c r="W29" s="25"/>
      <c r="X29" s="23"/>
      <c r="Y29" s="23"/>
      <c r="Z29" s="35"/>
      <c r="AA29" s="55"/>
      <c r="AB29" s="17"/>
      <c r="AC29" s="17"/>
      <c r="AD29" s="17"/>
      <c r="AE29" s="17"/>
      <c r="AF29" s="22"/>
      <c r="AG29" s="34"/>
      <c r="AH29" s="34"/>
      <c r="AI29" s="34"/>
      <c r="AJ29" s="34"/>
      <c r="AK29" s="22"/>
      <c r="AL29" s="23"/>
      <c r="AM29" s="23"/>
      <c r="AN29" s="23"/>
      <c r="AO29" s="25"/>
      <c r="AP29" s="27"/>
      <c r="AQ29" s="23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</row>
    <row r="30" spans="1:55" s="134" customFormat="1" ht="15" customHeight="1" x14ac:dyDescent="0.25">
      <c r="A30" s="132"/>
      <c r="B30" s="37">
        <v>2009</v>
      </c>
      <c r="C30" s="37" t="s">
        <v>53</v>
      </c>
      <c r="D30" s="38" t="s">
        <v>52</v>
      </c>
      <c r="E30" s="37"/>
      <c r="F30" s="39" t="s">
        <v>51</v>
      </c>
      <c r="G30" s="40"/>
      <c r="H30" s="37"/>
      <c r="I30" s="37"/>
      <c r="J30" s="37"/>
      <c r="K30" s="37"/>
      <c r="L30" s="37"/>
      <c r="M30" s="37"/>
      <c r="N30" s="41"/>
      <c r="O30" s="55" t="e">
        <f>PRODUCT(I30/N30)</f>
        <v>#DIV/0!</v>
      </c>
      <c r="P30" s="17"/>
      <c r="Q30" s="17"/>
      <c r="R30" s="17"/>
      <c r="S30" s="17"/>
      <c r="T30" s="22"/>
      <c r="U30" s="23"/>
      <c r="V30" s="23"/>
      <c r="W30" s="23"/>
      <c r="X30" s="23"/>
      <c r="Y30" s="23"/>
      <c r="Z30" s="35"/>
      <c r="AA30" s="55"/>
      <c r="AB30" s="17"/>
      <c r="AC30" s="17"/>
      <c r="AD30" s="17"/>
      <c r="AE30" s="17"/>
      <c r="AF30" s="22"/>
      <c r="AG30" s="34"/>
      <c r="AH30" s="34"/>
      <c r="AI30" s="34"/>
      <c r="AJ30" s="34"/>
      <c r="AK30" s="22"/>
      <c r="AL30" s="23"/>
      <c r="AM30" s="23"/>
      <c r="AN30" s="23"/>
      <c r="AO30" s="25"/>
      <c r="AP30" s="27"/>
      <c r="AQ30" s="23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</row>
    <row r="31" spans="1:55" s="134" customFormat="1" ht="15" customHeight="1" x14ac:dyDescent="0.2">
      <c r="A31" s="135"/>
      <c r="B31" s="15" t="s">
        <v>7</v>
      </c>
      <c r="C31" s="16"/>
      <c r="D31" s="14"/>
      <c r="E31" s="17">
        <v>328</v>
      </c>
      <c r="F31" s="17">
        <v>9</v>
      </c>
      <c r="G31" s="17">
        <v>77</v>
      </c>
      <c r="H31" s="17">
        <v>199</v>
      </c>
      <c r="I31" s="17">
        <v>1254</v>
      </c>
      <c r="J31" s="17">
        <v>415</v>
      </c>
      <c r="K31" s="17">
        <v>454</v>
      </c>
      <c r="L31" s="17">
        <v>299</v>
      </c>
      <c r="M31" s="17">
        <v>86</v>
      </c>
      <c r="N31" s="49">
        <v>0.54400000000000004</v>
      </c>
      <c r="O31" s="22" t="e">
        <f>SUM(O28:O30)</f>
        <v>#DIV/0!</v>
      </c>
      <c r="P31" s="136" t="s">
        <v>100</v>
      </c>
      <c r="Q31" s="136" t="s">
        <v>100</v>
      </c>
      <c r="R31" s="136" t="s">
        <v>100</v>
      </c>
      <c r="S31" s="136" t="s">
        <v>100</v>
      </c>
      <c r="T31" s="22"/>
      <c r="U31" s="17">
        <v>22</v>
      </c>
      <c r="V31" s="17">
        <v>0</v>
      </c>
      <c r="W31" s="17">
        <v>5</v>
      </c>
      <c r="X31" s="17">
        <v>6</v>
      </c>
      <c r="Y31" s="17">
        <v>74</v>
      </c>
      <c r="Z31" s="49">
        <v>0.54</v>
      </c>
      <c r="AA31" s="22"/>
      <c r="AB31" s="136" t="s">
        <v>100</v>
      </c>
      <c r="AC31" s="136" t="s">
        <v>100</v>
      </c>
      <c r="AD31" s="136" t="s">
        <v>100</v>
      </c>
      <c r="AE31" s="136" t="s">
        <v>100</v>
      </c>
      <c r="AF31" s="22"/>
      <c r="AG31" s="136" t="s">
        <v>111</v>
      </c>
      <c r="AH31" s="136" t="s">
        <v>112</v>
      </c>
      <c r="AI31" s="136" t="s">
        <v>112</v>
      </c>
      <c r="AJ31" s="136" t="s">
        <v>101</v>
      </c>
      <c r="AK31" s="22"/>
      <c r="AL31" s="17">
        <v>1</v>
      </c>
      <c r="AM31" s="17">
        <v>0</v>
      </c>
      <c r="AN31" s="17">
        <v>0</v>
      </c>
      <c r="AO31" s="17">
        <v>0</v>
      </c>
      <c r="AP31" s="17">
        <v>0</v>
      </c>
      <c r="AQ31" s="17">
        <v>1</v>
      </c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</row>
    <row r="32" spans="1:55" s="134" customFormat="1" ht="15" customHeight="1" x14ac:dyDescent="0.2">
      <c r="A32" s="135"/>
      <c r="B32" s="21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7"/>
      <c r="O32" s="22"/>
      <c r="P32" s="21"/>
      <c r="Q32" s="19"/>
      <c r="R32" s="138"/>
      <c r="S32" s="139"/>
      <c r="T32" s="22"/>
      <c r="U32" s="16"/>
      <c r="V32" s="13"/>
      <c r="W32" s="13"/>
      <c r="X32" s="13"/>
      <c r="Y32" s="13"/>
      <c r="Z32" s="14"/>
      <c r="AA32" s="22"/>
      <c r="AB32" s="21"/>
      <c r="AC32" s="19"/>
      <c r="AD32" s="138"/>
      <c r="AE32" s="139"/>
      <c r="AF32" s="22"/>
      <c r="AG32" s="140">
        <v>0.25</v>
      </c>
      <c r="AH32" s="141">
        <v>0</v>
      </c>
      <c r="AI32" s="141">
        <v>0</v>
      </c>
      <c r="AJ32" s="142">
        <v>0</v>
      </c>
      <c r="AK32" s="22"/>
      <c r="AL32" s="16"/>
      <c r="AM32" s="13"/>
      <c r="AN32" s="13"/>
      <c r="AO32" s="13"/>
      <c r="AP32" s="13"/>
      <c r="AQ32" s="14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</row>
    <row r="33" spans="1:55" ht="15" customHeight="1" x14ac:dyDescent="0.2">
      <c r="A33" s="132"/>
      <c r="B33" s="50" t="s">
        <v>2</v>
      </c>
      <c r="C33" s="27"/>
      <c r="D33" s="51">
        <v>823.66666666666663</v>
      </c>
      <c r="E33" s="52"/>
      <c r="F33" s="52"/>
      <c r="G33" s="52"/>
      <c r="H33" s="52"/>
      <c r="I33" s="52"/>
      <c r="J33" s="52"/>
      <c r="K33" s="52"/>
      <c r="L33" s="52"/>
      <c r="M33" s="52"/>
      <c r="N33" s="53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2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</row>
    <row r="34" spans="1:55" s="134" customFormat="1" ht="15" customHeight="1" x14ac:dyDescent="0.25">
      <c r="A34" s="132"/>
      <c r="B34" s="52"/>
      <c r="C34" s="52"/>
      <c r="D34" s="22"/>
      <c r="E34" s="52"/>
      <c r="F34" s="52"/>
      <c r="G34" s="52"/>
      <c r="H34" s="52"/>
      <c r="I34" s="52"/>
      <c r="J34" s="52"/>
      <c r="K34" s="52"/>
      <c r="L34" s="52"/>
      <c r="M34" s="52"/>
      <c r="N34" s="53"/>
      <c r="O34" s="55"/>
      <c r="P34" s="52"/>
      <c r="Q34" s="56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2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</row>
    <row r="35" spans="1:55" ht="15" customHeight="1" x14ac:dyDescent="0.25">
      <c r="A35" s="132"/>
      <c r="B35" s="21" t="s">
        <v>25</v>
      </c>
      <c r="C35" s="57"/>
      <c r="D35" s="57"/>
      <c r="E35" s="17" t="s">
        <v>3</v>
      </c>
      <c r="F35" s="17" t="s">
        <v>8</v>
      </c>
      <c r="G35" s="14" t="s">
        <v>5</v>
      </c>
      <c r="H35" s="17" t="s">
        <v>6</v>
      </c>
      <c r="I35" s="17" t="s">
        <v>17</v>
      </c>
      <c r="J35" s="52"/>
      <c r="K35" s="17" t="s">
        <v>27</v>
      </c>
      <c r="L35" s="17" t="s">
        <v>28</v>
      </c>
      <c r="M35" s="17" t="s">
        <v>29</v>
      </c>
      <c r="N35" s="17" t="s">
        <v>22</v>
      </c>
      <c r="O35" s="22"/>
      <c r="P35" s="58" t="s">
        <v>30</v>
      </c>
      <c r="Q35" s="58"/>
      <c r="R35" s="11"/>
      <c r="S35" s="11"/>
      <c r="T35" s="59"/>
      <c r="U35" s="59"/>
      <c r="V35" s="59"/>
      <c r="W35" s="59"/>
      <c r="X35" s="59"/>
      <c r="Y35" s="11"/>
      <c r="Z35" s="11"/>
      <c r="AA35" s="11"/>
      <c r="AB35" s="11"/>
      <c r="AC35" s="11"/>
      <c r="AD35" s="11"/>
      <c r="AE35" s="60"/>
      <c r="AF35" s="22"/>
      <c r="AG35" s="58" t="s">
        <v>308</v>
      </c>
      <c r="AH35" s="11"/>
      <c r="AI35" s="11"/>
      <c r="AJ35" s="11"/>
      <c r="AK35" s="11"/>
      <c r="AL35" s="11"/>
      <c r="AM35" s="11"/>
      <c r="AN35" s="11"/>
      <c r="AO35" s="11"/>
      <c r="AP35" s="11"/>
      <c r="AQ35" s="60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</row>
    <row r="36" spans="1:55" ht="15" customHeight="1" x14ac:dyDescent="0.25">
      <c r="A36" s="132"/>
      <c r="B36" s="58" t="s">
        <v>13</v>
      </c>
      <c r="C36" s="11"/>
      <c r="D36" s="60"/>
      <c r="E36" s="23">
        <v>328</v>
      </c>
      <c r="F36" s="23">
        <v>9</v>
      </c>
      <c r="G36" s="23">
        <v>77</v>
      </c>
      <c r="H36" s="23">
        <v>199</v>
      </c>
      <c r="I36" s="23">
        <v>1254</v>
      </c>
      <c r="J36" s="52"/>
      <c r="K36" s="61">
        <v>0.26219512195121952</v>
      </c>
      <c r="L36" s="61">
        <v>0.60670731707317072</v>
      </c>
      <c r="M36" s="61">
        <v>3.8231707317073171</v>
      </c>
      <c r="N36" s="26">
        <v>0.54400000000000004</v>
      </c>
      <c r="O36" s="55">
        <f>PRODUCT(I36/N36)</f>
        <v>2305.1470588235293</v>
      </c>
      <c r="P36" s="151" t="s">
        <v>9</v>
      </c>
      <c r="Q36" s="165"/>
      <c r="R36" s="152" t="s">
        <v>56</v>
      </c>
      <c r="S36" s="166"/>
      <c r="T36" s="166"/>
      <c r="U36" s="166"/>
      <c r="V36" s="166"/>
      <c r="W36" s="166"/>
      <c r="X36" s="166"/>
      <c r="Y36" s="167" t="s">
        <v>11</v>
      </c>
      <c r="Z36" s="167"/>
      <c r="AA36" s="152"/>
      <c r="AB36" s="152"/>
      <c r="AC36" s="167" t="s">
        <v>61</v>
      </c>
      <c r="AD36" s="168"/>
      <c r="AE36" s="169"/>
      <c r="AF36" s="22"/>
      <c r="AG36" s="187">
        <v>5319</v>
      </c>
      <c r="AH36" s="195" t="s">
        <v>309</v>
      </c>
      <c r="AI36" s="167"/>
      <c r="AJ36" s="152"/>
      <c r="AK36" s="152"/>
      <c r="AL36" s="152"/>
      <c r="AM36" s="167"/>
      <c r="AN36" s="152"/>
      <c r="AO36" s="152"/>
      <c r="AP36" s="152"/>
      <c r="AQ36" s="153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</row>
    <row r="37" spans="1:55" ht="15" customHeight="1" x14ac:dyDescent="0.25">
      <c r="A37" s="132"/>
      <c r="B37" s="62" t="s">
        <v>15</v>
      </c>
      <c r="C37" s="63"/>
      <c r="D37" s="64"/>
      <c r="E37" s="23">
        <v>22</v>
      </c>
      <c r="F37" s="23">
        <v>0</v>
      </c>
      <c r="G37" s="23">
        <v>5</v>
      </c>
      <c r="H37" s="23">
        <v>6</v>
      </c>
      <c r="I37" s="23">
        <v>74</v>
      </c>
      <c r="J37" s="52"/>
      <c r="K37" s="61">
        <v>0.22727272727272727</v>
      </c>
      <c r="L37" s="61">
        <v>0.27272727272727271</v>
      </c>
      <c r="M37" s="61">
        <v>3.3636363636363638</v>
      </c>
      <c r="N37" s="26">
        <v>0.54014598540145986</v>
      </c>
      <c r="O37" s="55">
        <f>PRODUCT(I37/N37)</f>
        <v>137</v>
      </c>
      <c r="P37" s="170" t="s">
        <v>102</v>
      </c>
      <c r="Q37" s="171"/>
      <c r="R37" s="166" t="s">
        <v>60</v>
      </c>
      <c r="S37" s="166"/>
      <c r="T37" s="166"/>
      <c r="U37" s="166"/>
      <c r="V37" s="166"/>
      <c r="W37" s="166"/>
      <c r="X37" s="166"/>
      <c r="Y37" s="172" t="s">
        <v>59</v>
      </c>
      <c r="Z37" s="172"/>
      <c r="AA37" s="166"/>
      <c r="AB37" s="166"/>
      <c r="AC37" s="172" t="s">
        <v>63</v>
      </c>
      <c r="AD37" s="173"/>
      <c r="AE37" s="169"/>
      <c r="AF37" s="22"/>
      <c r="AG37" s="187">
        <v>5169</v>
      </c>
      <c r="AH37" s="173" t="s">
        <v>310</v>
      </c>
      <c r="AI37" s="172"/>
      <c r="AJ37" s="166"/>
      <c r="AK37" s="166"/>
      <c r="AL37" s="166"/>
      <c r="AM37" s="172"/>
      <c r="AN37" s="166"/>
      <c r="AO37" s="166"/>
      <c r="AP37" s="166"/>
      <c r="AQ37" s="169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</row>
    <row r="38" spans="1:55" ht="15" customHeight="1" x14ac:dyDescent="0.2">
      <c r="A38" s="132"/>
      <c r="B38" s="65" t="s">
        <v>16</v>
      </c>
      <c r="C38" s="66"/>
      <c r="D38" s="67"/>
      <c r="E38" s="33">
        <v>57</v>
      </c>
      <c r="F38" s="33">
        <v>1</v>
      </c>
      <c r="G38" s="33">
        <v>7</v>
      </c>
      <c r="H38" s="33">
        <v>34</v>
      </c>
      <c r="I38" s="33">
        <v>203</v>
      </c>
      <c r="J38" s="52"/>
      <c r="K38" s="68">
        <v>0.14000000000000001</v>
      </c>
      <c r="L38" s="68">
        <v>0.6</v>
      </c>
      <c r="M38" s="68">
        <v>3.56</v>
      </c>
      <c r="N38" s="69">
        <v>0.56899999999999995</v>
      </c>
      <c r="O38" s="22">
        <v>0</v>
      </c>
      <c r="P38" s="170" t="s">
        <v>103</v>
      </c>
      <c r="Q38" s="171"/>
      <c r="R38" s="166" t="s">
        <v>57</v>
      </c>
      <c r="S38" s="166"/>
      <c r="T38" s="166"/>
      <c r="U38" s="166"/>
      <c r="V38" s="166"/>
      <c r="W38" s="166"/>
      <c r="X38" s="166"/>
      <c r="Y38" s="172" t="s">
        <v>58</v>
      </c>
      <c r="Z38" s="172"/>
      <c r="AA38" s="166"/>
      <c r="AB38" s="166"/>
      <c r="AC38" s="172" t="s">
        <v>62</v>
      </c>
      <c r="AD38" s="173"/>
      <c r="AE38" s="169"/>
      <c r="AF38" s="22"/>
      <c r="AG38" s="191"/>
      <c r="AH38" s="173"/>
      <c r="AI38" s="172"/>
      <c r="AJ38" s="166"/>
      <c r="AK38" s="166"/>
      <c r="AL38" s="166"/>
      <c r="AM38" s="172"/>
      <c r="AN38" s="166"/>
      <c r="AO38" s="166"/>
      <c r="AP38" s="166"/>
      <c r="AQ38" s="169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</row>
    <row r="39" spans="1:55" ht="15" customHeight="1" x14ac:dyDescent="0.2">
      <c r="A39" s="132"/>
      <c r="B39" s="70" t="s">
        <v>26</v>
      </c>
      <c r="C39" s="71"/>
      <c r="D39" s="72"/>
      <c r="E39" s="17">
        <v>407</v>
      </c>
      <c r="F39" s="17">
        <v>10</v>
      </c>
      <c r="G39" s="17">
        <v>89</v>
      </c>
      <c r="H39" s="17">
        <v>239</v>
      </c>
      <c r="I39" s="17">
        <v>1531</v>
      </c>
      <c r="J39" s="52"/>
      <c r="K39" s="73">
        <v>0.24069478908188585</v>
      </c>
      <c r="L39" s="73">
        <v>0.5856079404466501</v>
      </c>
      <c r="M39" s="73">
        <v>3.76</v>
      </c>
      <c r="N39" s="49">
        <v>0.54700000000000004</v>
      </c>
      <c r="O39" s="22">
        <f>SUM(O36:O38)</f>
        <v>2442.1470588235293</v>
      </c>
      <c r="P39" s="174" t="s">
        <v>10</v>
      </c>
      <c r="Q39" s="175"/>
      <c r="R39" s="176" t="s">
        <v>114</v>
      </c>
      <c r="S39" s="176"/>
      <c r="T39" s="176"/>
      <c r="U39" s="176"/>
      <c r="V39" s="176"/>
      <c r="W39" s="176"/>
      <c r="X39" s="176"/>
      <c r="Y39" s="177" t="s">
        <v>113</v>
      </c>
      <c r="Z39" s="177"/>
      <c r="AA39" s="176"/>
      <c r="AB39" s="176"/>
      <c r="AC39" s="177" t="s">
        <v>115</v>
      </c>
      <c r="AD39" s="178"/>
      <c r="AE39" s="179"/>
      <c r="AF39" s="22"/>
      <c r="AG39" s="89"/>
      <c r="AH39" s="178"/>
      <c r="AI39" s="177"/>
      <c r="AJ39" s="176"/>
      <c r="AK39" s="176"/>
      <c r="AL39" s="176"/>
      <c r="AM39" s="177"/>
      <c r="AN39" s="176"/>
      <c r="AO39" s="176"/>
      <c r="AP39" s="176"/>
      <c r="AQ39" s="179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</row>
    <row r="40" spans="1:55" ht="13.5" customHeight="1" x14ac:dyDescent="0.25">
      <c r="A40" s="132"/>
      <c r="B40" s="54"/>
      <c r="C40" s="54"/>
      <c r="D40" s="54"/>
      <c r="E40" s="54"/>
      <c r="F40" s="54"/>
      <c r="G40" s="54"/>
      <c r="H40" s="54"/>
      <c r="I40" s="54"/>
      <c r="J40" s="52"/>
      <c r="K40" s="54"/>
      <c r="L40" s="54"/>
      <c r="M40" s="54"/>
      <c r="N40" s="53"/>
      <c r="O40" s="22"/>
      <c r="P40" s="52"/>
      <c r="Q40" s="56"/>
      <c r="R40" s="52"/>
      <c r="S40" s="52"/>
      <c r="T40" s="22"/>
      <c r="U40" s="22"/>
      <c r="V40" s="74"/>
      <c r="W40" s="52"/>
      <c r="X40" s="52"/>
      <c r="Y40" s="52"/>
      <c r="Z40" s="52"/>
      <c r="AA40" s="52"/>
      <c r="AB40" s="52"/>
      <c r="AC40" s="52"/>
      <c r="AD40" s="52"/>
      <c r="AE40" s="52"/>
      <c r="AF40" s="22"/>
      <c r="AG40" s="22"/>
      <c r="AH40" s="74"/>
      <c r="AI40" s="52"/>
      <c r="AJ40" s="52"/>
      <c r="AK40" s="2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</row>
    <row r="41" spans="1:55" ht="15" customHeight="1" x14ac:dyDescent="0.2">
      <c r="A41" s="132"/>
      <c r="B41" s="52" t="s">
        <v>54</v>
      </c>
      <c r="C41" s="52"/>
      <c r="D41" s="75" t="s">
        <v>137</v>
      </c>
      <c r="E41" s="52"/>
      <c r="F41" s="52"/>
      <c r="G41" s="52"/>
      <c r="H41" s="52"/>
      <c r="I41" s="52"/>
      <c r="J41" s="52"/>
      <c r="K41" s="52"/>
      <c r="L41" s="52"/>
      <c r="M41" s="75" t="s">
        <v>217</v>
      </c>
      <c r="N41" s="53"/>
      <c r="O41" s="22"/>
      <c r="P41" s="22"/>
      <c r="Q41" s="22"/>
      <c r="R41" s="22"/>
      <c r="S41" s="75"/>
      <c r="T41" s="22"/>
      <c r="U41" s="22"/>
      <c r="V41" s="22"/>
      <c r="W41" s="22"/>
      <c r="X41" s="22"/>
      <c r="Y41" s="22"/>
      <c r="Z41" s="75"/>
      <c r="AA41" s="22"/>
      <c r="AB41" s="22"/>
      <c r="AC41" s="22"/>
      <c r="AD41" s="22"/>
      <c r="AE41" s="75"/>
      <c r="AF41" s="22"/>
      <c r="AG41" s="22"/>
      <c r="AH41" s="22"/>
      <c r="AI41" s="75"/>
      <c r="AJ41" s="22"/>
      <c r="AK41" s="22"/>
      <c r="AL41" s="22"/>
      <c r="AM41" s="75"/>
      <c r="AN41" s="22"/>
      <c r="AO41" s="22"/>
      <c r="AP41" s="22"/>
      <c r="AQ41" s="2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</row>
    <row r="42" spans="1:55" ht="14.25" customHeight="1" x14ac:dyDescent="0.25">
      <c r="A42" s="132"/>
      <c r="B42" s="75"/>
      <c r="C42" s="52"/>
      <c r="D42" s="75"/>
      <c r="E42" s="52"/>
      <c r="F42" s="52"/>
      <c r="G42" s="52"/>
      <c r="H42" s="52"/>
      <c r="I42" s="52"/>
      <c r="J42" s="52"/>
      <c r="K42" s="52"/>
      <c r="L42" s="52"/>
      <c r="M42" s="52"/>
      <c r="N42" s="22"/>
      <c r="O42" s="22"/>
      <c r="P42" s="22"/>
      <c r="Q42" s="22"/>
      <c r="R42" s="2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22"/>
      <c r="AE42" s="22"/>
      <c r="AF42" s="22"/>
      <c r="AG42" s="22"/>
      <c r="AH42" s="74"/>
      <c r="AI42" s="52"/>
      <c r="AJ42" s="52"/>
      <c r="AK42" s="2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</row>
    <row r="43" spans="1:55" ht="14.25" x14ac:dyDescent="0.2">
      <c r="A43" s="132"/>
      <c r="B43" s="180" t="s">
        <v>138</v>
      </c>
      <c r="C43" s="181"/>
      <c r="D43" s="181"/>
      <c r="E43" s="181"/>
      <c r="F43" s="181" t="s">
        <v>139</v>
      </c>
      <c r="G43" s="181" t="s">
        <v>3</v>
      </c>
      <c r="H43" s="181" t="s">
        <v>5</v>
      </c>
      <c r="I43" s="181" t="s">
        <v>6</v>
      </c>
      <c r="J43" s="181" t="s">
        <v>140</v>
      </c>
      <c r="K43" s="182" t="s">
        <v>17</v>
      </c>
      <c r="L43" s="52"/>
      <c r="M43" s="183" t="s">
        <v>141</v>
      </c>
      <c r="N43" s="184"/>
      <c r="O43" s="184"/>
      <c r="P43" s="181" t="s">
        <v>3</v>
      </c>
      <c r="Q43" s="181" t="s">
        <v>5</v>
      </c>
      <c r="R43" s="181" t="s">
        <v>6</v>
      </c>
      <c r="S43" s="181" t="s">
        <v>140</v>
      </c>
      <c r="T43" s="184"/>
      <c r="U43" s="182" t="s">
        <v>17</v>
      </c>
      <c r="V43" s="52"/>
      <c r="W43" s="183" t="s">
        <v>142</v>
      </c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5"/>
      <c r="AI43" s="186" t="s">
        <v>311</v>
      </c>
      <c r="AJ43" s="81"/>
      <c r="AK43" s="81"/>
      <c r="AL43" s="213" t="s">
        <v>3</v>
      </c>
      <c r="AM43" s="213" t="s">
        <v>5</v>
      </c>
      <c r="AN43" s="213" t="s">
        <v>6</v>
      </c>
      <c r="AO43" s="184"/>
      <c r="AP43" s="181" t="s">
        <v>312</v>
      </c>
      <c r="AQ43" s="110"/>
      <c r="AR43" s="22"/>
      <c r="AS43" s="22"/>
    </row>
    <row r="44" spans="1:55" ht="15" customHeight="1" x14ac:dyDescent="0.2">
      <c r="A44" s="132"/>
      <c r="B44" s="187">
        <v>1986</v>
      </c>
      <c r="C44" s="188" t="s">
        <v>34</v>
      </c>
      <c r="D44" s="166" t="s">
        <v>35</v>
      </c>
      <c r="E44" s="188"/>
      <c r="F44" s="188">
        <v>23</v>
      </c>
      <c r="G44" s="188">
        <v>16</v>
      </c>
      <c r="H44" s="189">
        <f>PRODUCT((F5+G5)/E5)</f>
        <v>0.25</v>
      </c>
      <c r="I44" s="189">
        <f>PRODUCT(H5/E5)</f>
        <v>0.4375</v>
      </c>
      <c r="J44" s="189">
        <f>PRODUCT(F5+G5+H5)/E5</f>
        <v>0.6875</v>
      </c>
      <c r="K44" s="190">
        <f>PRODUCT(I5/E5)</f>
        <v>1.875</v>
      </c>
      <c r="L44" s="56"/>
      <c r="M44" s="191" t="s">
        <v>178</v>
      </c>
      <c r="N44" s="188"/>
      <c r="O44" s="188">
        <v>20</v>
      </c>
      <c r="P44" s="192" t="s">
        <v>266</v>
      </c>
      <c r="Q44" s="192" t="s">
        <v>230</v>
      </c>
      <c r="R44" s="192" t="s">
        <v>245</v>
      </c>
      <c r="S44" s="192" t="s">
        <v>255</v>
      </c>
      <c r="T44" s="193"/>
      <c r="U44" s="190" t="s">
        <v>218</v>
      </c>
      <c r="V44" s="56"/>
      <c r="W44" s="191" t="s">
        <v>143</v>
      </c>
      <c r="X44" s="173"/>
      <c r="Y44" s="166"/>
      <c r="Z44" s="166"/>
      <c r="AA44" s="166"/>
      <c r="AB44" s="166"/>
      <c r="AC44" s="166"/>
      <c r="AD44" s="166"/>
      <c r="AE44" s="166"/>
      <c r="AF44" s="166"/>
      <c r="AG44" s="172"/>
      <c r="AH44" s="194"/>
      <c r="AI44" s="166" t="s">
        <v>325</v>
      </c>
      <c r="AJ44" s="166"/>
      <c r="AK44" s="166"/>
      <c r="AL44" s="172">
        <v>229</v>
      </c>
      <c r="AM44" s="172">
        <v>59</v>
      </c>
      <c r="AN44" s="172">
        <v>146</v>
      </c>
      <c r="AO44" s="166"/>
      <c r="AP44" s="214">
        <f>PRODUCT(AL44/AL53)</f>
        <v>0.69817073170731703</v>
      </c>
      <c r="AQ44" s="169"/>
      <c r="AR44" s="22"/>
      <c r="AS44" s="22"/>
    </row>
    <row r="45" spans="1:55" ht="15" customHeight="1" x14ac:dyDescent="0.2">
      <c r="A45" s="132"/>
      <c r="B45" s="187">
        <v>1987</v>
      </c>
      <c r="C45" s="188" t="s">
        <v>36</v>
      </c>
      <c r="D45" s="166" t="s">
        <v>35</v>
      </c>
      <c r="E45" s="188"/>
      <c r="F45" s="188">
        <v>24</v>
      </c>
      <c r="G45" s="188">
        <v>7</v>
      </c>
      <c r="H45" s="189">
        <f>PRODUCT((F7+G7)/E7)</f>
        <v>0</v>
      </c>
      <c r="I45" s="189">
        <f>PRODUCT(H7/E7)</f>
        <v>0.2857142857142857</v>
      </c>
      <c r="J45" s="189">
        <f>PRODUCT(F7+G7+H7)/E7</f>
        <v>0.2857142857142857</v>
      </c>
      <c r="K45" s="190">
        <f>PRODUCT(I7/E7)</f>
        <v>2.7142857142857144</v>
      </c>
      <c r="L45" s="56"/>
      <c r="M45" s="191" t="s">
        <v>179</v>
      </c>
      <c r="N45" s="188"/>
      <c r="O45" s="188">
        <v>20</v>
      </c>
      <c r="P45" s="192" t="s">
        <v>267</v>
      </c>
      <c r="Q45" s="192" t="s">
        <v>231</v>
      </c>
      <c r="R45" s="192" t="s">
        <v>246</v>
      </c>
      <c r="S45" s="192" t="s">
        <v>256</v>
      </c>
      <c r="T45" s="193"/>
      <c r="U45" s="190" t="s">
        <v>219</v>
      </c>
      <c r="V45" s="56"/>
      <c r="W45" s="196" t="s">
        <v>144</v>
      </c>
      <c r="X45" s="173"/>
      <c r="Y45" s="173" t="s">
        <v>210</v>
      </c>
      <c r="Z45" s="197"/>
      <c r="AA45" s="197"/>
      <c r="AB45" s="197"/>
      <c r="AC45" s="197"/>
      <c r="AD45" s="197"/>
      <c r="AE45" s="197"/>
      <c r="AF45" s="197"/>
      <c r="AG45" s="197" t="s">
        <v>211</v>
      </c>
      <c r="AH45" s="169"/>
      <c r="AI45" s="166" t="s">
        <v>313</v>
      </c>
      <c r="AJ45" s="166"/>
      <c r="AK45" s="166"/>
      <c r="AL45" s="172"/>
      <c r="AM45" s="215">
        <f>PRODUCT(AM44/AL44)</f>
        <v>0.2576419213973799</v>
      </c>
      <c r="AN45" s="215">
        <f>PRODUCT(AN44/AL44)</f>
        <v>0.63755458515283847</v>
      </c>
      <c r="AO45" s="166"/>
      <c r="AP45" s="166"/>
      <c r="AQ45" s="169"/>
      <c r="AR45" s="22"/>
      <c r="AS45" s="22"/>
    </row>
    <row r="46" spans="1:55" ht="15" customHeight="1" x14ac:dyDescent="0.2">
      <c r="A46" s="132"/>
      <c r="B46" s="187">
        <v>1988</v>
      </c>
      <c r="C46" s="188" t="s">
        <v>37</v>
      </c>
      <c r="D46" s="166" t="s">
        <v>35</v>
      </c>
      <c r="E46" s="188"/>
      <c r="F46" s="188">
        <v>25</v>
      </c>
      <c r="G46" s="188">
        <v>20</v>
      </c>
      <c r="H46" s="189">
        <f t="shared" ref="H46:H59" si="0">PRODUCT((F8+G8)/E8)</f>
        <v>0.1</v>
      </c>
      <c r="I46" s="189">
        <f t="shared" ref="I46:I59" si="1">PRODUCT(H8/E8)</f>
        <v>0.6</v>
      </c>
      <c r="J46" s="189">
        <f t="shared" ref="J46:J59" si="2">PRODUCT(F8+G8+H8)/E8</f>
        <v>0.7</v>
      </c>
      <c r="K46" s="190">
        <f t="shared" ref="K46:K59" si="3">PRODUCT(I8/E8)</f>
        <v>2.5</v>
      </c>
      <c r="L46" s="56"/>
      <c r="M46" s="191" t="s">
        <v>180</v>
      </c>
      <c r="N46" s="188"/>
      <c r="O46" s="188">
        <v>21</v>
      </c>
      <c r="P46" s="192" t="s">
        <v>268</v>
      </c>
      <c r="Q46" s="192" t="s">
        <v>232</v>
      </c>
      <c r="R46" s="192" t="s">
        <v>247</v>
      </c>
      <c r="S46" s="192" t="s">
        <v>257</v>
      </c>
      <c r="T46" s="189"/>
      <c r="U46" s="190" t="s">
        <v>220</v>
      </c>
      <c r="V46" s="56"/>
      <c r="W46" s="196" t="s">
        <v>145</v>
      </c>
      <c r="X46" s="173"/>
      <c r="Y46" s="198" t="s">
        <v>215</v>
      </c>
      <c r="Z46" s="197"/>
      <c r="AA46" s="197"/>
      <c r="AB46" s="197"/>
      <c r="AC46" s="197"/>
      <c r="AD46" s="197"/>
      <c r="AE46" s="197"/>
      <c r="AF46" s="197"/>
      <c r="AG46" s="197" t="s">
        <v>212</v>
      </c>
      <c r="AH46" s="169"/>
      <c r="AI46" s="166"/>
      <c r="AJ46" s="166"/>
      <c r="AK46" s="166"/>
      <c r="AL46" s="172"/>
      <c r="AM46" s="172"/>
      <c r="AN46" s="172"/>
      <c r="AO46" s="166"/>
      <c r="AP46" s="166"/>
      <c r="AQ46" s="169"/>
      <c r="AR46" s="22"/>
      <c r="AS46" s="22"/>
    </row>
    <row r="47" spans="1:55" ht="15" customHeight="1" x14ac:dyDescent="0.2">
      <c r="A47" s="132"/>
      <c r="B47" s="187">
        <v>1989</v>
      </c>
      <c r="C47" s="188" t="s">
        <v>38</v>
      </c>
      <c r="D47" s="166" t="s">
        <v>35</v>
      </c>
      <c r="E47" s="188"/>
      <c r="F47" s="188">
        <v>26</v>
      </c>
      <c r="G47" s="188">
        <v>22</v>
      </c>
      <c r="H47" s="189">
        <f t="shared" si="0"/>
        <v>0.31818181818181818</v>
      </c>
      <c r="I47" s="189">
        <f t="shared" si="1"/>
        <v>0.59090909090909094</v>
      </c>
      <c r="J47" s="189">
        <f t="shared" si="2"/>
        <v>0.90909090909090906</v>
      </c>
      <c r="K47" s="190">
        <f t="shared" si="3"/>
        <v>4.5909090909090908</v>
      </c>
      <c r="L47" s="56"/>
      <c r="M47" s="191" t="s">
        <v>181</v>
      </c>
      <c r="N47" s="188"/>
      <c r="O47" s="188"/>
      <c r="P47" s="192" t="s">
        <v>269</v>
      </c>
      <c r="Q47" s="192" t="s">
        <v>233</v>
      </c>
      <c r="R47" s="192" t="s">
        <v>248</v>
      </c>
      <c r="S47" s="192" t="s">
        <v>258</v>
      </c>
      <c r="T47" s="189"/>
      <c r="U47" s="190" t="s">
        <v>221</v>
      </c>
      <c r="V47" s="56"/>
      <c r="W47" s="196"/>
      <c r="X47" s="173"/>
      <c r="Y47" s="173"/>
      <c r="Z47" s="166"/>
      <c r="AA47" s="166"/>
      <c r="AB47" s="166"/>
      <c r="AC47" s="173"/>
      <c r="AD47" s="166"/>
      <c r="AE47" s="166"/>
      <c r="AF47" s="166"/>
      <c r="AG47" s="173"/>
      <c r="AH47" s="169"/>
      <c r="AI47" s="166" t="s">
        <v>326</v>
      </c>
      <c r="AJ47" s="166"/>
      <c r="AK47" s="166"/>
      <c r="AL47" s="172">
        <v>56</v>
      </c>
      <c r="AM47" s="172">
        <v>6</v>
      </c>
      <c r="AN47" s="172">
        <v>21</v>
      </c>
      <c r="AO47" s="166"/>
      <c r="AP47" s="214">
        <f>PRODUCT(AL47/AL53)</f>
        <v>0.17073170731707318</v>
      </c>
      <c r="AQ47" s="169"/>
      <c r="AR47" s="22"/>
      <c r="AS47" s="22"/>
    </row>
    <row r="48" spans="1:55" ht="15" customHeight="1" x14ac:dyDescent="0.2">
      <c r="A48" s="132"/>
      <c r="B48" s="187">
        <v>1990</v>
      </c>
      <c r="C48" s="188" t="s">
        <v>36</v>
      </c>
      <c r="D48" s="166" t="s">
        <v>35</v>
      </c>
      <c r="E48" s="188"/>
      <c r="F48" s="188">
        <v>27</v>
      </c>
      <c r="G48" s="188">
        <v>26</v>
      </c>
      <c r="H48" s="189">
        <f t="shared" si="0"/>
        <v>0.11538461538461539</v>
      </c>
      <c r="I48" s="189">
        <f t="shared" si="1"/>
        <v>0.92307692307692313</v>
      </c>
      <c r="J48" s="189">
        <f t="shared" si="2"/>
        <v>1.0384615384615385</v>
      </c>
      <c r="K48" s="190">
        <f t="shared" si="3"/>
        <v>4.3461538461538458</v>
      </c>
      <c r="L48" s="56"/>
      <c r="M48" s="191" t="s">
        <v>182</v>
      </c>
      <c r="N48" s="188"/>
      <c r="O48" s="188"/>
      <c r="P48" s="192" t="s">
        <v>270</v>
      </c>
      <c r="Q48" s="192" t="s">
        <v>234</v>
      </c>
      <c r="R48" s="192" t="s">
        <v>249</v>
      </c>
      <c r="S48" s="192" t="s">
        <v>259</v>
      </c>
      <c r="T48" s="189"/>
      <c r="U48" s="190" t="s">
        <v>157</v>
      </c>
      <c r="V48" s="56"/>
      <c r="W48" s="191" t="s">
        <v>161</v>
      </c>
      <c r="X48" s="173"/>
      <c r="Y48" s="173"/>
      <c r="Z48" s="166"/>
      <c r="AA48" s="166"/>
      <c r="AB48" s="166"/>
      <c r="AC48" s="173"/>
      <c r="AD48" s="166"/>
      <c r="AE48" s="166"/>
      <c r="AF48" s="166"/>
      <c r="AG48" s="173"/>
      <c r="AH48" s="169"/>
      <c r="AI48" s="166" t="s">
        <v>313</v>
      </c>
      <c r="AJ48" s="166"/>
      <c r="AK48" s="166"/>
      <c r="AL48" s="172"/>
      <c r="AM48" s="215">
        <f>PRODUCT(AM47/AL47)</f>
        <v>0.10714285714285714</v>
      </c>
      <c r="AN48" s="215">
        <f>PRODUCT(AN47/AL47)</f>
        <v>0.375</v>
      </c>
      <c r="AO48" s="166"/>
      <c r="AP48" s="166"/>
      <c r="AQ48" s="169"/>
      <c r="AR48" s="22"/>
      <c r="AS48" s="22"/>
    </row>
    <row r="49" spans="1:45" ht="15" customHeight="1" x14ac:dyDescent="0.2">
      <c r="A49" s="132"/>
      <c r="B49" s="187">
        <v>1991</v>
      </c>
      <c r="C49" s="188" t="s">
        <v>39</v>
      </c>
      <c r="D49" s="166" t="s">
        <v>35</v>
      </c>
      <c r="E49" s="188"/>
      <c r="F49" s="188">
        <v>28</v>
      </c>
      <c r="G49" s="188">
        <v>26</v>
      </c>
      <c r="H49" s="189">
        <f t="shared" si="0"/>
        <v>0.11538461538461539</v>
      </c>
      <c r="I49" s="199">
        <f t="shared" si="1"/>
        <v>1.1538461538461537</v>
      </c>
      <c r="J49" s="189">
        <f t="shared" si="2"/>
        <v>1.2692307692307692</v>
      </c>
      <c r="K49" s="190">
        <f t="shared" si="3"/>
        <v>4.7692307692307692</v>
      </c>
      <c r="L49" s="56"/>
      <c r="M49" s="191" t="s">
        <v>183</v>
      </c>
      <c r="N49" s="188"/>
      <c r="O49" s="188"/>
      <c r="P49" s="192" t="s">
        <v>147</v>
      </c>
      <c r="Q49" s="192" t="s">
        <v>235</v>
      </c>
      <c r="R49" s="192" t="s">
        <v>250</v>
      </c>
      <c r="S49" s="192" t="s">
        <v>260</v>
      </c>
      <c r="T49" s="189"/>
      <c r="U49" s="190" t="s">
        <v>159</v>
      </c>
      <c r="V49" s="56"/>
      <c r="W49" s="187">
        <v>1000</v>
      </c>
      <c r="X49" s="173"/>
      <c r="Y49" s="197" t="s">
        <v>214</v>
      </c>
      <c r="Z49" s="197"/>
      <c r="AA49" s="197"/>
      <c r="AB49" s="197"/>
      <c r="AC49" s="197"/>
      <c r="AD49" s="197"/>
      <c r="AE49" s="197"/>
      <c r="AF49" s="197"/>
      <c r="AG49" s="197" t="s">
        <v>213</v>
      </c>
      <c r="AH49" s="190">
        <v>4.2016806722689077</v>
      </c>
      <c r="AI49" s="166"/>
      <c r="AJ49" s="166"/>
      <c r="AK49" s="166"/>
      <c r="AL49" s="172"/>
      <c r="AM49" s="172"/>
      <c r="AN49" s="172"/>
      <c r="AO49" s="166"/>
      <c r="AP49" s="166"/>
      <c r="AQ49" s="169"/>
      <c r="AR49" s="22"/>
      <c r="AS49" s="22"/>
    </row>
    <row r="50" spans="1:45" ht="15" customHeight="1" x14ac:dyDescent="0.2">
      <c r="A50" s="132"/>
      <c r="B50" s="187">
        <v>1992</v>
      </c>
      <c r="C50" s="188" t="s">
        <v>40</v>
      </c>
      <c r="D50" s="166" t="s">
        <v>35</v>
      </c>
      <c r="E50" s="188"/>
      <c r="F50" s="188">
        <v>29</v>
      </c>
      <c r="G50" s="188">
        <v>26</v>
      </c>
      <c r="H50" s="189">
        <f t="shared" si="0"/>
        <v>0.26923076923076922</v>
      </c>
      <c r="I50" s="189">
        <f t="shared" si="1"/>
        <v>1.1153846153846154</v>
      </c>
      <c r="J50" s="189">
        <f t="shared" si="2"/>
        <v>1.3846153846153846</v>
      </c>
      <c r="K50" s="200">
        <f t="shared" si="3"/>
        <v>5.384615384615385</v>
      </c>
      <c r="L50" s="56"/>
      <c r="M50" s="191" t="s">
        <v>184</v>
      </c>
      <c r="N50" s="188"/>
      <c r="O50" s="188"/>
      <c r="P50" s="192" t="s">
        <v>271</v>
      </c>
      <c r="Q50" s="192" t="s">
        <v>236</v>
      </c>
      <c r="R50" s="192" t="s">
        <v>251</v>
      </c>
      <c r="S50" s="192" t="s">
        <v>261</v>
      </c>
      <c r="T50" s="189"/>
      <c r="U50" s="190" t="s">
        <v>177</v>
      </c>
      <c r="V50" s="56"/>
      <c r="W50" s="196"/>
      <c r="X50" s="173"/>
      <c r="Y50" s="173"/>
      <c r="Z50" s="166"/>
      <c r="AA50" s="166"/>
      <c r="AB50" s="166"/>
      <c r="AC50" s="173"/>
      <c r="AD50" s="166"/>
      <c r="AE50" s="166"/>
      <c r="AF50" s="166"/>
      <c r="AG50" s="173"/>
      <c r="AH50" s="169"/>
      <c r="AI50" s="170" t="s">
        <v>327</v>
      </c>
      <c r="AJ50" s="166"/>
      <c r="AK50" s="166"/>
      <c r="AL50" s="172">
        <v>43</v>
      </c>
      <c r="AM50" s="172">
        <v>21</v>
      </c>
      <c r="AN50" s="172">
        <v>32</v>
      </c>
      <c r="AO50" s="166"/>
      <c r="AP50" s="214">
        <f>PRODUCT(AL50/AL53)</f>
        <v>0.13109756097560976</v>
      </c>
      <c r="AQ50" s="169"/>
      <c r="AR50" s="22"/>
      <c r="AS50" s="22"/>
    </row>
    <row r="51" spans="1:45" ht="15" customHeight="1" x14ac:dyDescent="0.2">
      <c r="A51" s="132"/>
      <c r="B51" s="187">
        <v>1993</v>
      </c>
      <c r="C51" s="188" t="s">
        <v>41</v>
      </c>
      <c r="D51" s="166" t="s">
        <v>42</v>
      </c>
      <c r="E51" s="188"/>
      <c r="F51" s="188">
        <v>30</v>
      </c>
      <c r="G51" s="188">
        <v>27</v>
      </c>
      <c r="H51" s="199">
        <f t="shared" si="0"/>
        <v>0.62962962962962965</v>
      </c>
      <c r="I51" s="189">
        <f t="shared" si="1"/>
        <v>0.92592592592592593</v>
      </c>
      <c r="J51" s="199">
        <f t="shared" si="2"/>
        <v>1.5555555555555556</v>
      </c>
      <c r="K51" s="190">
        <f t="shared" si="3"/>
        <v>5.0740740740740744</v>
      </c>
      <c r="L51" s="56"/>
      <c r="M51" s="191" t="s">
        <v>185</v>
      </c>
      <c r="N51" s="188"/>
      <c r="O51" s="188"/>
      <c r="P51" s="192" t="s">
        <v>272</v>
      </c>
      <c r="Q51" s="192" t="s">
        <v>237</v>
      </c>
      <c r="R51" s="192" t="s">
        <v>155</v>
      </c>
      <c r="S51" s="192" t="s">
        <v>146</v>
      </c>
      <c r="T51" s="189"/>
      <c r="U51" s="190" t="s">
        <v>222</v>
      </c>
      <c r="V51" s="56"/>
      <c r="W51" s="196"/>
      <c r="X51" s="173"/>
      <c r="Y51" s="173"/>
      <c r="Z51" s="166"/>
      <c r="AA51" s="166"/>
      <c r="AB51" s="166"/>
      <c r="AC51" s="173"/>
      <c r="AD51" s="166"/>
      <c r="AE51" s="166"/>
      <c r="AF51" s="166"/>
      <c r="AG51" s="173"/>
      <c r="AH51" s="169"/>
      <c r="AI51" s="166" t="s">
        <v>313</v>
      </c>
      <c r="AJ51" s="166"/>
      <c r="AK51" s="166"/>
      <c r="AL51" s="172"/>
      <c r="AM51" s="215">
        <f>PRODUCT(AM50/AL50)</f>
        <v>0.48837209302325579</v>
      </c>
      <c r="AN51" s="215">
        <f>PRODUCT(AN50/AL50)</f>
        <v>0.7441860465116279</v>
      </c>
      <c r="AO51" s="166"/>
      <c r="AP51" s="166"/>
      <c r="AQ51" s="169"/>
      <c r="AR51" s="22"/>
      <c r="AS51" s="22"/>
    </row>
    <row r="52" spans="1:45" ht="15" customHeight="1" x14ac:dyDescent="0.2">
      <c r="A52" s="132"/>
      <c r="B52" s="187">
        <v>1994</v>
      </c>
      <c r="C52" s="188" t="s">
        <v>38</v>
      </c>
      <c r="D52" s="166" t="s">
        <v>42</v>
      </c>
      <c r="E52" s="188"/>
      <c r="F52" s="188">
        <v>31</v>
      </c>
      <c r="G52" s="188">
        <v>16</v>
      </c>
      <c r="H52" s="189">
        <f t="shared" si="0"/>
        <v>0.25</v>
      </c>
      <c r="I52" s="189">
        <f t="shared" si="1"/>
        <v>0.4375</v>
      </c>
      <c r="J52" s="189">
        <f t="shared" si="2"/>
        <v>0.6875</v>
      </c>
      <c r="K52" s="190">
        <f t="shared" si="3"/>
        <v>4</v>
      </c>
      <c r="L52" s="56"/>
      <c r="M52" s="191" t="s">
        <v>186</v>
      </c>
      <c r="N52" s="188"/>
      <c r="O52" s="188"/>
      <c r="P52" s="192" t="s">
        <v>273</v>
      </c>
      <c r="Q52" s="192" t="s">
        <v>238</v>
      </c>
      <c r="R52" s="192" t="s">
        <v>252</v>
      </c>
      <c r="S52" s="192" t="s">
        <v>262</v>
      </c>
      <c r="T52" s="189"/>
      <c r="U52" s="190" t="s">
        <v>223</v>
      </c>
      <c r="V52" s="56"/>
      <c r="W52" s="196"/>
      <c r="X52" s="173"/>
      <c r="Y52" s="173"/>
      <c r="Z52" s="166"/>
      <c r="AA52" s="166"/>
      <c r="AB52" s="166"/>
      <c r="AC52" s="173"/>
      <c r="AD52" s="166"/>
      <c r="AE52" s="166"/>
      <c r="AF52" s="166"/>
      <c r="AG52" s="173"/>
      <c r="AH52" s="169"/>
      <c r="AI52" s="166"/>
      <c r="AJ52" s="166"/>
      <c r="AK52" s="166"/>
      <c r="AL52" s="166"/>
      <c r="AM52" s="166"/>
      <c r="AN52" s="166"/>
      <c r="AO52" s="166"/>
      <c r="AP52" s="166"/>
      <c r="AQ52" s="169"/>
      <c r="AR52" s="22"/>
      <c r="AS52" s="22"/>
    </row>
    <row r="53" spans="1:45" ht="15" customHeight="1" x14ac:dyDescent="0.2">
      <c r="A53" s="132"/>
      <c r="B53" s="187">
        <v>1995</v>
      </c>
      <c r="C53" s="188" t="s">
        <v>40</v>
      </c>
      <c r="D53" s="166" t="s">
        <v>35</v>
      </c>
      <c r="E53" s="188"/>
      <c r="F53" s="188">
        <v>32</v>
      </c>
      <c r="G53" s="188">
        <v>29</v>
      </c>
      <c r="H53" s="189">
        <f t="shared" si="0"/>
        <v>0.58620689655172409</v>
      </c>
      <c r="I53" s="189">
        <f t="shared" si="1"/>
        <v>0.68965517241379315</v>
      </c>
      <c r="J53" s="189">
        <f t="shared" si="2"/>
        <v>1.2758620689655173</v>
      </c>
      <c r="K53" s="190">
        <f t="shared" si="3"/>
        <v>4.3793103448275863</v>
      </c>
      <c r="L53" s="56"/>
      <c r="M53" s="191" t="s">
        <v>187</v>
      </c>
      <c r="N53" s="188"/>
      <c r="O53" s="188"/>
      <c r="P53" s="192" t="s">
        <v>174</v>
      </c>
      <c r="Q53" s="192" t="s">
        <v>239</v>
      </c>
      <c r="R53" s="192" t="s">
        <v>253</v>
      </c>
      <c r="S53" s="192" t="s">
        <v>221</v>
      </c>
      <c r="T53" s="189"/>
      <c r="U53" s="190" t="s">
        <v>171</v>
      </c>
      <c r="V53" s="56"/>
      <c r="W53" s="196"/>
      <c r="X53" s="173"/>
      <c r="Y53" s="173"/>
      <c r="Z53" s="166"/>
      <c r="AA53" s="166"/>
      <c r="AB53" s="166"/>
      <c r="AC53" s="173"/>
      <c r="AD53" s="166"/>
      <c r="AE53" s="166"/>
      <c r="AF53" s="166"/>
      <c r="AG53" s="173"/>
      <c r="AH53" s="169"/>
      <c r="AI53" s="166" t="s">
        <v>7</v>
      </c>
      <c r="AJ53" s="166"/>
      <c r="AK53" s="166"/>
      <c r="AL53" s="166">
        <f>PRODUCT(AL44+AL47+AL50)</f>
        <v>328</v>
      </c>
      <c r="AM53" s="166">
        <f>PRODUCT(AM44+AM47+AM50)</f>
        <v>86</v>
      </c>
      <c r="AN53" s="166">
        <f>PRODUCT(AN44+AN47+AN50)</f>
        <v>199</v>
      </c>
      <c r="AO53" s="166"/>
      <c r="AP53" s="166"/>
      <c r="AQ53" s="169"/>
      <c r="AR53" s="22"/>
      <c r="AS53" s="22"/>
    </row>
    <row r="54" spans="1:45" ht="15" customHeight="1" x14ac:dyDescent="0.2">
      <c r="A54" s="132"/>
      <c r="B54" s="187">
        <v>1996</v>
      </c>
      <c r="C54" s="188" t="s">
        <v>43</v>
      </c>
      <c r="D54" s="166" t="s">
        <v>35</v>
      </c>
      <c r="E54" s="188"/>
      <c r="F54" s="188">
        <v>33</v>
      </c>
      <c r="G54" s="188">
        <v>29</v>
      </c>
      <c r="H54" s="189">
        <f t="shared" si="0"/>
        <v>0.31034482758620691</v>
      </c>
      <c r="I54" s="189">
        <f t="shared" si="1"/>
        <v>0.17241379310344829</v>
      </c>
      <c r="J54" s="189">
        <f t="shared" si="2"/>
        <v>0.48275862068965519</v>
      </c>
      <c r="K54" s="190">
        <f t="shared" si="3"/>
        <v>3.8620689655172415</v>
      </c>
      <c r="L54" s="56"/>
      <c r="M54" s="191" t="s">
        <v>188</v>
      </c>
      <c r="N54" s="188"/>
      <c r="O54" s="188"/>
      <c r="P54" s="192" t="s">
        <v>160</v>
      </c>
      <c r="Q54" s="192" t="s">
        <v>240</v>
      </c>
      <c r="R54" s="192" t="s">
        <v>254</v>
      </c>
      <c r="S54" s="192" t="s">
        <v>263</v>
      </c>
      <c r="T54" s="189"/>
      <c r="U54" s="190" t="s">
        <v>224</v>
      </c>
      <c r="V54" s="56"/>
      <c r="W54" s="196"/>
      <c r="X54" s="173"/>
      <c r="Y54" s="173"/>
      <c r="Z54" s="166"/>
      <c r="AA54" s="166"/>
      <c r="AB54" s="166"/>
      <c r="AC54" s="173"/>
      <c r="AD54" s="166"/>
      <c r="AE54" s="166"/>
      <c r="AF54" s="166"/>
      <c r="AG54" s="173"/>
      <c r="AH54" s="169"/>
      <c r="AI54" s="166" t="s">
        <v>313</v>
      </c>
      <c r="AJ54" s="166"/>
      <c r="AK54" s="166"/>
      <c r="AL54" s="166"/>
      <c r="AM54" s="215">
        <f>PRODUCT(AM53/AL53)</f>
        <v>0.26219512195121952</v>
      </c>
      <c r="AN54" s="215">
        <f>PRODUCT(AN53/AL53)</f>
        <v>0.60670731707317072</v>
      </c>
      <c r="AO54" s="166"/>
      <c r="AP54" s="166"/>
      <c r="AQ54" s="169"/>
      <c r="AR54" s="22"/>
      <c r="AS54" s="22"/>
    </row>
    <row r="55" spans="1:45" ht="15" customHeight="1" x14ac:dyDescent="0.2">
      <c r="A55" s="132"/>
      <c r="B55" s="187">
        <v>1997</v>
      </c>
      <c r="C55" s="188" t="s">
        <v>44</v>
      </c>
      <c r="D55" s="166" t="s">
        <v>35</v>
      </c>
      <c r="E55" s="188"/>
      <c r="F55" s="188">
        <v>34</v>
      </c>
      <c r="G55" s="188">
        <v>28</v>
      </c>
      <c r="H55" s="189">
        <f t="shared" si="0"/>
        <v>0.25</v>
      </c>
      <c r="I55" s="189">
        <f t="shared" si="1"/>
        <v>0.14285714285714285</v>
      </c>
      <c r="J55" s="189">
        <f t="shared" si="2"/>
        <v>0.39285714285714285</v>
      </c>
      <c r="K55" s="190">
        <f t="shared" si="3"/>
        <v>2.7142857142857144</v>
      </c>
      <c r="L55" s="56"/>
      <c r="M55" s="191" t="s">
        <v>189</v>
      </c>
      <c r="N55" s="188"/>
      <c r="O55" s="188"/>
      <c r="P55" s="192" t="s">
        <v>224</v>
      </c>
      <c r="Q55" s="3" t="s">
        <v>241</v>
      </c>
      <c r="R55" s="192" t="s">
        <v>177</v>
      </c>
      <c r="S55" s="192" t="s">
        <v>264</v>
      </c>
      <c r="T55" s="189"/>
      <c r="U55" s="190" t="s">
        <v>225</v>
      </c>
      <c r="V55" s="56"/>
      <c r="W55" s="196"/>
      <c r="X55" s="173"/>
      <c r="Y55" s="173"/>
      <c r="Z55" s="166"/>
      <c r="AA55" s="166"/>
      <c r="AB55" s="166"/>
      <c r="AC55" s="173"/>
      <c r="AD55" s="166"/>
      <c r="AE55" s="166"/>
      <c r="AF55" s="166"/>
      <c r="AG55" s="173"/>
      <c r="AH55" s="169"/>
      <c r="AI55" s="166"/>
      <c r="AJ55" s="166"/>
      <c r="AK55" s="166"/>
      <c r="AL55" s="166"/>
      <c r="AM55" s="166"/>
      <c r="AN55" s="166"/>
      <c r="AO55" s="166"/>
      <c r="AP55" s="166"/>
      <c r="AQ55" s="169"/>
      <c r="AR55" s="22"/>
      <c r="AS55" s="22"/>
    </row>
    <row r="56" spans="1:45" ht="15" customHeight="1" x14ac:dyDescent="0.2">
      <c r="A56" s="132"/>
      <c r="B56" s="187">
        <v>1998</v>
      </c>
      <c r="C56" s="188"/>
      <c r="D56" s="166"/>
      <c r="E56" s="188"/>
      <c r="F56" s="188">
        <v>35</v>
      </c>
      <c r="G56" s="188"/>
      <c r="H56" s="189"/>
      <c r="I56" s="189"/>
      <c r="J56" s="189"/>
      <c r="K56" s="190"/>
      <c r="L56" s="56"/>
      <c r="M56" s="191" t="s">
        <v>190</v>
      </c>
      <c r="N56" s="188"/>
      <c r="O56" s="188"/>
      <c r="P56" s="192" t="s">
        <v>274</v>
      </c>
      <c r="Q56" s="192" t="s">
        <v>242</v>
      </c>
      <c r="R56" s="192" t="s">
        <v>254</v>
      </c>
      <c r="S56" s="192" t="s">
        <v>150</v>
      </c>
      <c r="T56" s="189"/>
      <c r="U56" s="190" t="s">
        <v>226</v>
      </c>
      <c r="V56" s="56"/>
      <c r="W56" s="196"/>
      <c r="X56" s="173"/>
      <c r="Y56" s="173"/>
      <c r="Z56" s="166"/>
      <c r="AA56" s="166"/>
      <c r="AB56" s="166"/>
      <c r="AC56" s="173"/>
      <c r="AD56" s="166"/>
      <c r="AE56" s="166"/>
      <c r="AF56" s="166"/>
      <c r="AG56" s="173"/>
      <c r="AH56" s="169"/>
      <c r="AI56" s="166"/>
      <c r="AJ56" s="166"/>
      <c r="AK56" s="166"/>
      <c r="AL56" s="166"/>
      <c r="AM56" s="166"/>
      <c r="AN56" s="166"/>
      <c r="AO56" s="166"/>
      <c r="AP56" s="166"/>
      <c r="AQ56" s="169"/>
      <c r="AR56" s="22"/>
      <c r="AS56" s="22"/>
    </row>
    <row r="57" spans="1:45" ht="15" customHeight="1" x14ac:dyDescent="0.2">
      <c r="A57" s="132"/>
      <c r="B57" s="187">
        <v>1999</v>
      </c>
      <c r="C57" s="188"/>
      <c r="D57" s="166"/>
      <c r="E57" s="188"/>
      <c r="F57" s="188">
        <v>36</v>
      </c>
      <c r="G57" s="188"/>
      <c r="H57" s="189"/>
      <c r="I57" s="189"/>
      <c r="J57" s="189"/>
      <c r="K57" s="190"/>
      <c r="L57" s="56"/>
      <c r="M57" s="191" t="s">
        <v>191</v>
      </c>
      <c r="N57" s="188"/>
      <c r="O57" s="188"/>
      <c r="P57" s="192" t="s">
        <v>275</v>
      </c>
      <c r="Q57" s="192" t="s">
        <v>240</v>
      </c>
      <c r="R57" s="192" t="s">
        <v>173</v>
      </c>
      <c r="S57" s="192" t="s">
        <v>152</v>
      </c>
      <c r="T57" s="189"/>
      <c r="U57" s="190" t="s">
        <v>227</v>
      </c>
      <c r="V57" s="56"/>
      <c r="W57" s="196"/>
      <c r="X57" s="173"/>
      <c r="Y57" s="173"/>
      <c r="Z57" s="166"/>
      <c r="AA57" s="166"/>
      <c r="AB57" s="166"/>
      <c r="AC57" s="173"/>
      <c r="AD57" s="166"/>
      <c r="AE57" s="166"/>
      <c r="AF57" s="166"/>
      <c r="AG57" s="173"/>
      <c r="AH57" s="169"/>
      <c r="AI57" s="216" t="s">
        <v>314</v>
      </c>
      <c r="AJ57" s="81"/>
      <c r="AK57" s="81"/>
      <c r="AL57" s="213" t="s">
        <v>315</v>
      </c>
      <c r="AM57" s="213" t="s">
        <v>316</v>
      </c>
      <c r="AN57" s="213" t="s">
        <v>317</v>
      </c>
      <c r="AO57" s="213"/>
      <c r="AP57" s="184"/>
      <c r="AQ57" s="110"/>
      <c r="AR57" s="22"/>
      <c r="AS57" s="22"/>
    </row>
    <row r="58" spans="1:45" ht="15" customHeight="1" x14ac:dyDescent="0.2">
      <c r="A58" s="132"/>
      <c r="B58" s="187">
        <v>2000</v>
      </c>
      <c r="C58" s="188" t="s">
        <v>44</v>
      </c>
      <c r="D58" s="166" t="s">
        <v>46</v>
      </c>
      <c r="E58" s="188"/>
      <c r="F58" s="188">
        <v>37</v>
      </c>
      <c r="G58" s="188">
        <v>28</v>
      </c>
      <c r="H58" s="189">
        <f t="shared" si="0"/>
        <v>0.14285714285714285</v>
      </c>
      <c r="I58" s="189">
        <f t="shared" si="1"/>
        <v>0.4642857142857143</v>
      </c>
      <c r="J58" s="189">
        <f t="shared" si="2"/>
        <v>0.6071428571428571</v>
      </c>
      <c r="K58" s="190">
        <f t="shared" si="3"/>
        <v>3.2142857142857144</v>
      </c>
      <c r="L58" s="56"/>
      <c r="M58" s="191" t="s">
        <v>192</v>
      </c>
      <c r="N58" s="188"/>
      <c r="O58" s="188"/>
      <c r="P58" s="192" t="s">
        <v>276</v>
      </c>
      <c r="Q58" s="192" t="s">
        <v>243</v>
      </c>
      <c r="R58" s="3" t="s">
        <v>170</v>
      </c>
      <c r="S58" s="192" t="s">
        <v>154</v>
      </c>
      <c r="T58" s="189"/>
      <c r="U58" s="190" t="s">
        <v>228</v>
      </c>
      <c r="V58" s="56"/>
      <c r="W58" s="196"/>
      <c r="X58" s="173"/>
      <c r="Y58" s="173"/>
      <c r="Z58" s="166"/>
      <c r="AA58" s="166"/>
      <c r="AB58" s="166"/>
      <c r="AC58" s="173"/>
      <c r="AD58" s="166"/>
      <c r="AE58" s="166"/>
      <c r="AF58" s="166"/>
      <c r="AG58" s="173"/>
      <c r="AH58" s="169"/>
      <c r="AI58" s="166" t="s">
        <v>325</v>
      </c>
      <c r="AJ58" s="166"/>
      <c r="AK58" s="166"/>
      <c r="AL58" s="215">
        <f>PRODUCT(AM45)</f>
        <v>0.2576419213973799</v>
      </c>
      <c r="AM58" s="215">
        <v>0.23</v>
      </c>
      <c r="AN58" s="215">
        <f>PRODUCT(AL58-AM58)</f>
        <v>2.7641921397379893E-2</v>
      </c>
      <c r="AO58" s="172"/>
      <c r="AP58" s="166"/>
      <c r="AQ58" s="169"/>
      <c r="AR58" s="22"/>
      <c r="AS58" s="22"/>
    </row>
    <row r="59" spans="1:45" ht="15" customHeight="1" x14ac:dyDescent="0.2">
      <c r="A59" s="132"/>
      <c r="B59" s="187">
        <v>2001</v>
      </c>
      <c r="C59" s="188" t="s">
        <v>44</v>
      </c>
      <c r="D59" s="166" t="s">
        <v>46</v>
      </c>
      <c r="E59" s="188"/>
      <c r="F59" s="188">
        <v>38</v>
      </c>
      <c r="G59" s="188">
        <v>28</v>
      </c>
      <c r="H59" s="189">
        <f t="shared" si="0"/>
        <v>7.1428571428571425E-2</v>
      </c>
      <c r="I59" s="189">
        <f t="shared" si="1"/>
        <v>0.2857142857142857</v>
      </c>
      <c r="J59" s="189">
        <f t="shared" si="2"/>
        <v>0.35714285714285715</v>
      </c>
      <c r="K59" s="190">
        <f t="shared" si="3"/>
        <v>2.5357142857142856</v>
      </c>
      <c r="L59" s="56"/>
      <c r="M59" s="191" t="s">
        <v>193</v>
      </c>
      <c r="N59" s="188"/>
      <c r="O59" s="188"/>
      <c r="P59" s="3" t="s">
        <v>277</v>
      </c>
      <c r="Q59" s="192" t="s">
        <v>244</v>
      </c>
      <c r="R59" s="192" t="s">
        <v>172</v>
      </c>
      <c r="S59" s="3" t="s">
        <v>265</v>
      </c>
      <c r="T59" s="199"/>
      <c r="U59" s="200" t="s">
        <v>229</v>
      </c>
      <c r="V59" s="56"/>
      <c r="W59" s="196"/>
      <c r="X59" s="173"/>
      <c r="Y59" s="173"/>
      <c r="Z59" s="166"/>
      <c r="AA59" s="166"/>
      <c r="AB59" s="166"/>
      <c r="AC59" s="173"/>
      <c r="AD59" s="166"/>
      <c r="AE59" s="166"/>
      <c r="AF59" s="166"/>
      <c r="AG59" s="173"/>
      <c r="AH59" s="169"/>
      <c r="AI59" s="166" t="s">
        <v>326</v>
      </c>
      <c r="AJ59" s="166"/>
      <c r="AK59" s="166"/>
      <c r="AL59" s="215">
        <f>PRODUCT(AM48)</f>
        <v>0.10714285714285714</v>
      </c>
      <c r="AM59" s="215">
        <v>0</v>
      </c>
      <c r="AN59" s="215">
        <f t="shared" ref="AN59:AN61" si="4">PRODUCT(AL59-AM59)</f>
        <v>0.10714285714285714</v>
      </c>
      <c r="AO59" s="172"/>
      <c r="AP59" s="166"/>
      <c r="AQ59" s="169"/>
      <c r="AR59" s="22"/>
      <c r="AS59" s="22"/>
    </row>
    <row r="60" spans="1:45" ht="15" customHeight="1" x14ac:dyDescent="0.2">
      <c r="A60" s="132"/>
      <c r="B60" s="187"/>
      <c r="C60" s="188"/>
      <c r="D60" s="166"/>
      <c r="E60" s="188"/>
      <c r="F60" s="188"/>
      <c r="G60" s="188"/>
      <c r="H60" s="189"/>
      <c r="I60" s="189"/>
      <c r="J60" s="189"/>
      <c r="K60" s="190"/>
      <c r="L60" s="56"/>
      <c r="M60" s="191"/>
      <c r="N60" s="188"/>
      <c r="O60" s="188"/>
      <c r="P60" s="188"/>
      <c r="Q60" s="188"/>
      <c r="R60" s="189"/>
      <c r="S60" s="189"/>
      <c r="T60" s="189"/>
      <c r="U60" s="190"/>
      <c r="V60" s="56"/>
      <c r="W60" s="196"/>
      <c r="X60" s="173"/>
      <c r="Y60" s="173"/>
      <c r="Z60" s="166"/>
      <c r="AA60" s="166"/>
      <c r="AB60" s="166"/>
      <c r="AC60" s="173"/>
      <c r="AD60" s="166"/>
      <c r="AE60" s="166"/>
      <c r="AF60" s="166"/>
      <c r="AG60" s="173"/>
      <c r="AH60" s="169"/>
      <c r="AI60" s="170" t="s">
        <v>327</v>
      </c>
      <c r="AJ60" s="166"/>
      <c r="AK60" s="166"/>
      <c r="AL60" s="215">
        <f>PRODUCT(AM51)</f>
        <v>0.48837209302325579</v>
      </c>
      <c r="AM60" s="215">
        <v>0</v>
      </c>
      <c r="AN60" s="215">
        <f t="shared" si="4"/>
        <v>0.48837209302325579</v>
      </c>
      <c r="AO60" s="172"/>
      <c r="AP60" s="166"/>
      <c r="AQ60" s="169"/>
      <c r="AR60" s="22"/>
      <c r="AS60" s="22"/>
    </row>
    <row r="61" spans="1:45" ht="15" customHeight="1" x14ac:dyDescent="0.2">
      <c r="A61" s="132"/>
      <c r="B61" s="180" t="s">
        <v>319</v>
      </c>
      <c r="C61" s="181"/>
      <c r="D61" s="184"/>
      <c r="E61" s="181"/>
      <c r="F61" s="181"/>
      <c r="G61" s="181"/>
      <c r="H61" s="218"/>
      <c r="I61" s="218"/>
      <c r="J61" s="218"/>
      <c r="K61" s="219"/>
      <c r="L61" s="56"/>
      <c r="M61" s="180" t="s">
        <v>330</v>
      </c>
      <c r="N61" s="181"/>
      <c r="O61" s="184"/>
      <c r="P61" s="181"/>
      <c r="Q61" s="181"/>
      <c r="R61" s="181"/>
      <c r="S61" s="218"/>
      <c r="T61" s="218"/>
      <c r="U61" s="219"/>
      <c r="V61" s="56"/>
      <c r="W61" s="196"/>
      <c r="X61" s="173"/>
      <c r="Y61" s="173"/>
      <c r="Z61" s="166"/>
      <c r="AA61" s="166"/>
      <c r="AB61" s="166"/>
      <c r="AC61" s="173"/>
      <c r="AD61" s="166"/>
      <c r="AE61" s="166"/>
      <c r="AF61" s="166"/>
      <c r="AG61" s="173"/>
      <c r="AH61" s="169"/>
      <c r="AI61" s="170" t="s">
        <v>7</v>
      </c>
      <c r="AJ61" s="166"/>
      <c r="AK61" s="166"/>
      <c r="AL61" s="215">
        <f>PRODUCT(AM54)</f>
        <v>0.26219512195121952</v>
      </c>
      <c r="AM61" s="215">
        <f>PRODUCT(AM79)</f>
        <v>0</v>
      </c>
      <c r="AN61" s="215">
        <f t="shared" si="4"/>
        <v>0.26219512195121952</v>
      </c>
      <c r="AO61" s="172"/>
      <c r="AP61" s="166"/>
      <c r="AQ61" s="169"/>
      <c r="AR61" s="22"/>
      <c r="AS61" s="22"/>
    </row>
    <row r="62" spans="1:45" ht="15" customHeight="1" x14ac:dyDescent="0.2">
      <c r="A62" s="132"/>
      <c r="B62" s="220">
        <v>4385</v>
      </c>
      <c r="C62" s="197" t="s">
        <v>328</v>
      </c>
      <c r="D62" s="166"/>
      <c r="E62" s="188"/>
      <c r="F62" s="188"/>
      <c r="G62" s="188"/>
      <c r="H62" s="189"/>
      <c r="I62" s="189"/>
      <c r="J62" s="189"/>
      <c r="K62" s="190"/>
      <c r="L62" s="56"/>
      <c r="M62" s="191">
        <v>5319</v>
      </c>
      <c r="N62" s="173" t="s">
        <v>329</v>
      </c>
      <c r="O62" s="188"/>
      <c r="P62" s="188"/>
      <c r="Q62" s="188"/>
      <c r="R62" s="189"/>
      <c r="S62" s="189"/>
      <c r="T62" s="189"/>
      <c r="U62" s="190"/>
      <c r="V62" s="56"/>
      <c r="W62" s="196"/>
      <c r="X62" s="173"/>
      <c r="Y62" s="173"/>
      <c r="Z62" s="166"/>
      <c r="AA62" s="166"/>
      <c r="AB62" s="166"/>
      <c r="AC62" s="173"/>
      <c r="AD62" s="166"/>
      <c r="AE62" s="166"/>
      <c r="AF62" s="166"/>
      <c r="AG62" s="173"/>
      <c r="AH62" s="169"/>
      <c r="AI62" s="170"/>
      <c r="AJ62" s="166"/>
      <c r="AK62" s="166"/>
      <c r="AL62" s="215"/>
      <c r="AM62" s="215"/>
      <c r="AN62" s="215"/>
      <c r="AO62" s="172"/>
      <c r="AP62" s="166"/>
      <c r="AQ62" s="169"/>
      <c r="AR62" s="22"/>
      <c r="AS62" s="22"/>
    </row>
    <row r="63" spans="1:45" ht="15" customHeight="1" x14ac:dyDescent="0.2">
      <c r="A63" s="132"/>
      <c r="B63" s="187"/>
      <c r="C63" s="188"/>
      <c r="D63" s="166"/>
      <c r="E63" s="188"/>
      <c r="F63" s="188"/>
      <c r="G63" s="188"/>
      <c r="H63" s="189"/>
      <c r="I63" s="189"/>
      <c r="J63" s="189"/>
      <c r="K63" s="190"/>
      <c r="L63" s="56"/>
      <c r="M63" s="191">
        <v>5169</v>
      </c>
      <c r="N63" s="173" t="s">
        <v>331</v>
      </c>
      <c r="O63" s="188"/>
      <c r="P63" s="188"/>
      <c r="Q63" s="188"/>
      <c r="R63" s="189"/>
      <c r="S63" s="189"/>
      <c r="T63" s="189"/>
      <c r="U63" s="190"/>
      <c r="V63" s="56"/>
      <c r="W63" s="196"/>
      <c r="X63" s="173"/>
      <c r="Y63" s="173"/>
      <c r="Z63" s="166"/>
      <c r="AA63" s="166"/>
      <c r="AB63" s="166"/>
      <c r="AC63" s="173"/>
      <c r="AD63" s="166"/>
      <c r="AE63" s="166"/>
      <c r="AF63" s="166"/>
      <c r="AG63" s="173"/>
      <c r="AH63" s="169"/>
      <c r="AI63" s="217"/>
      <c r="AJ63" s="166"/>
      <c r="AK63" s="166"/>
      <c r="AL63" s="166"/>
      <c r="AM63" s="172"/>
      <c r="AN63" s="172"/>
      <c r="AO63" s="172"/>
      <c r="AP63" s="166"/>
      <c r="AQ63" s="169"/>
      <c r="AR63" s="22"/>
      <c r="AS63" s="22"/>
    </row>
    <row r="64" spans="1:45" ht="15" customHeight="1" x14ac:dyDescent="0.2">
      <c r="A64" s="132"/>
      <c r="B64" s="180" t="s">
        <v>320</v>
      </c>
      <c r="C64" s="181"/>
      <c r="D64" s="184"/>
      <c r="E64" s="181"/>
      <c r="F64" s="181"/>
      <c r="G64" s="181"/>
      <c r="H64" s="218"/>
      <c r="I64" s="218"/>
      <c r="J64" s="218"/>
      <c r="K64" s="219"/>
      <c r="L64" s="56"/>
      <c r="M64" s="191"/>
      <c r="N64" s="188"/>
      <c r="O64" s="188"/>
      <c r="P64" s="188"/>
      <c r="Q64" s="188"/>
      <c r="R64" s="189"/>
      <c r="S64" s="189"/>
      <c r="T64" s="189"/>
      <c r="U64" s="190"/>
      <c r="V64" s="56"/>
      <c r="W64" s="196"/>
      <c r="X64" s="173"/>
      <c r="Y64" s="173"/>
      <c r="Z64" s="166"/>
      <c r="AA64" s="166"/>
      <c r="AB64" s="166"/>
      <c r="AC64" s="173"/>
      <c r="AD64" s="166"/>
      <c r="AE64" s="166"/>
      <c r="AF64" s="166"/>
      <c r="AG64" s="173"/>
      <c r="AH64" s="169"/>
      <c r="AI64" s="216" t="s">
        <v>318</v>
      </c>
      <c r="AJ64" s="81"/>
      <c r="AK64" s="81"/>
      <c r="AL64" s="213" t="s">
        <v>315</v>
      </c>
      <c r="AM64" s="213" t="s">
        <v>316</v>
      </c>
      <c r="AN64" s="213" t="s">
        <v>317</v>
      </c>
      <c r="AO64" s="213"/>
      <c r="AP64" s="184"/>
      <c r="AQ64" s="110"/>
      <c r="AR64" s="22"/>
      <c r="AS64" s="22"/>
    </row>
    <row r="65" spans="1:45" ht="15" customHeight="1" x14ac:dyDescent="0.2">
      <c r="A65" s="132"/>
      <c r="B65" s="191">
        <v>5319</v>
      </c>
      <c r="C65" s="173" t="s">
        <v>329</v>
      </c>
      <c r="D65" s="166"/>
      <c r="E65" s="188"/>
      <c r="F65" s="188"/>
      <c r="G65" s="188"/>
      <c r="H65" s="189"/>
      <c r="I65" s="189"/>
      <c r="J65" s="189"/>
      <c r="K65" s="190"/>
      <c r="L65" s="56"/>
      <c r="M65" s="191"/>
      <c r="N65" s="188"/>
      <c r="O65" s="188"/>
      <c r="P65" s="188"/>
      <c r="Q65" s="188"/>
      <c r="R65" s="189"/>
      <c r="S65" s="189"/>
      <c r="T65" s="189"/>
      <c r="U65" s="190"/>
      <c r="V65" s="56"/>
      <c r="W65" s="196"/>
      <c r="X65" s="173"/>
      <c r="Y65" s="173"/>
      <c r="Z65" s="166"/>
      <c r="AA65" s="166"/>
      <c r="AB65" s="166"/>
      <c r="AC65" s="173"/>
      <c r="AD65" s="166"/>
      <c r="AE65" s="166"/>
      <c r="AF65" s="166"/>
      <c r="AG65" s="173"/>
      <c r="AH65" s="169"/>
      <c r="AI65" s="166" t="s">
        <v>325</v>
      </c>
      <c r="AJ65" s="166"/>
      <c r="AK65" s="166"/>
      <c r="AL65" s="215">
        <f>PRODUCT(AN45)</f>
        <v>0.63755458515283847</v>
      </c>
      <c r="AM65" s="215">
        <v>0.27</v>
      </c>
      <c r="AN65" s="215">
        <f>PRODUCT(AL65-AM65)</f>
        <v>0.36755458515283845</v>
      </c>
      <c r="AO65" s="172"/>
      <c r="AP65" s="166"/>
      <c r="AQ65" s="169"/>
      <c r="AR65" s="22"/>
      <c r="AS65" s="22"/>
    </row>
    <row r="66" spans="1:45" ht="15" customHeight="1" x14ac:dyDescent="0.2">
      <c r="A66" s="132"/>
      <c r="B66" s="187"/>
      <c r="C66" s="188"/>
      <c r="D66" s="166"/>
      <c r="E66" s="188"/>
      <c r="F66" s="188"/>
      <c r="G66" s="188"/>
      <c r="H66" s="189"/>
      <c r="I66" s="189"/>
      <c r="J66" s="189"/>
      <c r="K66" s="190"/>
      <c r="L66" s="56"/>
      <c r="M66" s="191"/>
      <c r="N66" s="188"/>
      <c r="O66" s="188"/>
      <c r="P66" s="188"/>
      <c r="Q66" s="188"/>
      <c r="R66" s="189"/>
      <c r="S66" s="189"/>
      <c r="T66" s="189"/>
      <c r="U66" s="190"/>
      <c r="V66" s="56"/>
      <c r="W66" s="196"/>
      <c r="X66" s="173"/>
      <c r="Y66" s="173"/>
      <c r="Z66" s="166"/>
      <c r="AA66" s="166"/>
      <c r="AB66" s="166"/>
      <c r="AC66" s="173"/>
      <c r="AD66" s="166"/>
      <c r="AE66" s="166"/>
      <c r="AF66" s="166"/>
      <c r="AG66" s="173"/>
      <c r="AH66" s="169"/>
      <c r="AI66" s="166" t="s">
        <v>326</v>
      </c>
      <c r="AJ66" s="166"/>
      <c r="AK66" s="166"/>
      <c r="AL66" s="215">
        <f>PRODUCT(AN48)</f>
        <v>0.375</v>
      </c>
      <c r="AM66" s="215">
        <v>0</v>
      </c>
      <c r="AN66" s="215">
        <f t="shared" ref="AN66:AN68" si="5">PRODUCT(AL66-AM66)</f>
        <v>0.375</v>
      </c>
      <c r="AO66" s="172"/>
      <c r="AP66" s="166"/>
      <c r="AQ66" s="169"/>
      <c r="AR66" s="22"/>
      <c r="AS66" s="22"/>
    </row>
    <row r="67" spans="1:45" ht="15" customHeight="1" x14ac:dyDescent="0.2">
      <c r="A67" s="132"/>
      <c r="B67" s="221" t="s">
        <v>321</v>
      </c>
      <c r="C67" s="81" t="s">
        <v>322</v>
      </c>
      <c r="D67" s="81"/>
      <c r="E67" s="181" t="s">
        <v>3</v>
      </c>
      <c r="F67" s="181"/>
      <c r="G67" s="181" t="s">
        <v>323</v>
      </c>
      <c r="H67" s="218"/>
      <c r="I67" s="222" t="s">
        <v>324</v>
      </c>
      <c r="J67" s="218"/>
      <c r="K67" s="219"/>
      <c r="L67" s="56"/>
      <c r="M67" s="191"/>
      <c r="N67" s="188"/>
      <c r="O67" s="188"/>
      <c r="P67" s="188"/>
      <c r="Q67" s="188"/>
      <c r="R67" s="189"/>
      <c r="S67" s="189"/>
      <c r="T67" s="189"/>
      <c r="U67" s="190"/>
      <c r="V67" s="56"/>
      <c r="W67" s="196"/>
      <c r="X67" s="173"/>
      <c r="Y67" s="173"/>
      <c r="Z67" s="166"/>
      <c r="AA67" s="166"/>
      <c r="AB67" s="166"/>
      <c r="AC67" s="173"/>
      <c r="AD67" s="166"/>
      <c r="AE67" s="166"/>
      <c r="AF67" s="166"/>
      <c r="AG67" s="173"/>
      <c r="AH67" s="169"/>
      <c r="AI67" s="170" t="s">
        <v>327</v>
      </c>
      <c r="AJ67" s="166"/>
      <c r="AK67" s="166"/>
      <c r="AL67" s="215">
        <f>PRODUCT(AN51)</f>
        <v>0.7441860465116279</v>
      </c>
      <c r="AM67" s="215">
        <v>0</v>
      </c>
      <c r="AN67" s="215">
        <f t="shared" si="5"/>
        <v>0.7441860465116279</v>
      </c>
      <c r="AO67" s="172"/>
      <c r="AP67" s="166"/>
      <c r="AQ67" s="169"/>
      <c r="AR67" s="22"/>
      <c r="AS67" s="22"/>
    </row>
    <row r="68" spans="1:45" ht="15" customHeight="1" x14ac:dyDescent="0.2">
      <c r="A68" s="132"/>
      <c r="B68" s="223"/>
      <c r="C68" s="224"/>
      <c r="D68" s="188"/>
      <c r="E68" s="188"/>
      <c r="F68" s="188"/>
      <c r="G68" s="188"/>
      <c r="H68" s="188"/>
      <c r="I68" s="189"/>
      <c r="J68" s="189"/>
      <c r="K68" s="190"/>
      <c r="L68" s="56"/>
      <c r="M68" s="191"/>
      <c r="N68" s="188"/>
      <c r="O68" s="188"/>
      <c r="P68" s="188"/>
      <c r="Q68" s="188"/>
      <c r="R68" s="189"/>
      <c r="S68" s="189"/>
      <c r="T68" s="189"/>
      <c r="U68" s="190"/>
      <c r="V68" s="56"/>
      <c r="W68" s="196"/>
      <c r="X68" s="173"/>
      <c r="Y68" s="173"/>
      <c r="Z68" s="166"/>
      <c r="AA68" s="166"/>
      <c r="AB68" s="166"/>
      <c r="AC68" s="173"/>
      <c r="AD68" s="166"/>
      <c r="AE68" s="166"/>
      <c r="AF68" s="166"/>
      <c r="AG68" s="173"/>
      <c r="AH68" s="169"/>
      <c r="AI68" s="170" t="s">
        <v>7</v>
      </c>
      <c r="AJ68" s="166"/>
      <c r="AK68" s="166"/>
      <c r="AL68" s="215">
        <f>PRODUCT(AN54)</f>
        <v>0.60670731707317072</v>
      </c>
      <c r="AM68" s="215">
        <f>PRODUCT(AN79)</f>
        <v>0</v>
      </c>
      <c r="AN68" s="215">
        <f t="shared" si="5"/>
        <v>0.60670731707317072</v>
      </c>
      <c r="AO68" s="172"/>
      <c r="AP68" s="166"/>
      <c r="AQ68" s="169"/>
      <c r="AR68" s="22"/>
      <c r="AS68" s="22"/>
    </row>
    <row r="69" spans="1:45" s="7" customFormat="1" ht="15" customHeight="1" x14ac:dyDescent="0.25">
      <c r="A69" s="8"/>
      <c r="B69" s="174"/>
      <c r="C69" s="176"/>
      <c r="D69" s="176"/>
      <c r="E69" s="176"/>
      <c r="F69" s="176"/>
      <c r="G69" s="176"/>
      <c r="H69" s="201"/>
      <c r="I69" s="201"/>
      <c r="J69" s="201"/>
      <c r="K69" s="202"/>
      <c r="L69" s="56"/>
      <c r="M69" s="174"/>
      <c r="N69" s="176"/>
      <c r="O69" s="176"/>
      <c r="P69" s="176"/>
      <c r="Q69" s="176"/>
      <c r="R69" s="176"/>
      <c r="S69" s="176"/>
      <c r="T69" s="176"/>
      <c r="U69" s="202"/>
      <c r="V69" s="56"/>
      <c r="W69" s="174"/>
      <c r="X69" s="176"/>
      <c r="Y69" s="176"/>
      <c r="Z69" s="176"/>
      <c r="AA69" s="176"/>
      <c r="AB69" s="176"/>
      <c r="AC69" s="176"/>
      <c r="AD69" s="176"/>
      <c r="AE69" s="176"/>
      <c r="AF69" s="201"/>
      <c r="AG69" s="201"/>
      <c r="AH69" s="202"/>
      <c r="AI69" s="176"/>
      <c r="AJ69" s="176"/>
      <c r="AK69" s="176"/>
      <c r="AL69" s="176"/>
      <c r="AM69" s="176"/>
      <c r="AN69" s="176"/>
      <c r="AO69" s="176"/>
      <c r="AP69" s="176"/>
      <c r="AQ69" s="179"/>
      <c r="AR69" s="52"/>
      <c r="AS69" s="203"/>
    </row>
    <row r="70" spans="1:45" s="7" customFormat="1" ht="15" customHeight="1" x14ac:dyDescent="0.25">
      <c r="A70" s="8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204"/>
      <c r="AG70" s="205"/>
      <c r="AH70" s="205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203"/>
    </row>
    <row r="71" spans="1:45" ht="15" customHeight="1" x14ac:dyDescent="0.2">
      <c r="A71" s="132"/>
      <c r="B71" s="180" t="s">
        <v>162</v>
      </c>
      <c r="C71" s="181"/>
      <c r="D71" s="181"/>
      <c r="E71" s="181"/>
      <c r="F71" s="181" t="s">
        <v>139</v>
      </c>
      <c r="G71" s="181" t="s">
        <v>3</v>
      </c>
      <c r="H71" s="181" t="s">
        <v>5</v>
      </c>
      <c r="I71" s="181" t="s">
        <v>6</v>
      </c>
      <c r="J71" s="181" t="s">
        <v>140</v>
      </c>
      <c r="K71" s="182" t="s">
        <v>17</v>
      </c>
      <c r="L71" s="52"/>
      <c r="M71" s="183" t="s">
        <v>141</v>
      </c>
      <c r="N71" s="184"/>
      <c r="O71" s="184"/>
      <c r="P71" s="181" t="s">
        <v>3</v>
      </c>
      <c r="Q71" s="181" t="s">
        <v>5</v>
      </c>
      <c r="R71" s="181" t="s">
        <v>6</v>
      </c>
      <c r="S71" s="181" t="s">
        <v>140</v>
      </c>
      <c r="T71" s="184"/>
      <c r="U71" s="182" t="s">
        <v>17</v>
      </c>
      <c r="V71" s="52"/>
      <c r="W71" s="183" t="s">
        <v>163</v>
      </c>
      <c r="X71" s="184"/>
      <c r="Y71" s="184"/>
      <c r="Z71" s="184"/>
      <c r="AA71" s="184"/>
      <c r="AB71" s="184"/>
      <c r="AC71" s="184"/>
      <c r="AD71" s="184"/>
      <c r="AE71" s="184"/>
      <c r="AF71" s="206"/>
      <c r="AG71" s="206"/>
      <c r="AH71" s="207"/>
      <c r="AI71" s="186" t="s">
        <v>311</v>
      </c>
      <c r="AJ71" s="81"/>
      <c r="AK71" s="81"/>
      <c r="AL71" s="213" t="s">
        <v>3</v>
      </c>
      <c r="AM71" s="213" t="s">
        <v>5</v>
      </c>
      <c r="AN71" s="213" t="s">
        <v>6</v>
      </c>
      <c r="AO71" s="184"/>
      <c r="AP71" s="181" t="s">
        <v>312</v>
      </c>
      <c r="AQ71" s="110"/>
      <c r="AR71" s="22"/>
      <c r="AS71" s="22"/>
    </row>
    <row r="72" spans="1:45" ht="15" customHeight="1" x14ac:dyDescent="0.2">
      <c r="A72" s="132"/>
      <c r="B72" s="187">
        <v>1986</v>
      </c>
      <c r="C72" s="188" t="s">
        <v>34</v>
      </c>
      <c r="D72" s="166" t="s">
        <v>35</v>
      </c>
      <c r="E72" s="188"/>
      <c r="F72" s="188">
        <v>23</v>
      </c>
      <c r="G72" s="188">
        <v>5</v>
      </c>
      <c r="H72" s="189">
        <f>PRODUCT((V5+W5)/U5)</f>
        <v>0.2</v>
      </c>
      <c r="I72" s="189">
        <f>PRODUCT(X5/U5)</f>
        <v>0.4</v>
      </c>
      <c r="J72" s="199">
        <f>PRODUCT(V5+W5+X5)/U5</f>
        <v>0.6</v>
      </c>
      <c r="K72" s="190">
        <f>PRODUCT(Y5/U5)</f>
        <v>1.6</v>
      </c>
      <c r="L72" s="56"/>
      <c r="M72" s="191" t="s">
        <v>203</v>
      </c>
      <c r="N72" s="188"/>
      <c r="O72" s="188">
        <v>20</v>
      </c>
      <c r="P72" s="188" t="s">
        <v>156</v>
      </c>
      <c r="Q72" s="209" t="s">
        <v>175</v>
      </c>
      <c r="R72" s="209" t="s">
        <v>177</v>
      </c>
      <c r="S72" s="209" t="s">
        <v>165</v>
      </c>
      <c r="T72" s="193"/>
      <c r="U72" s="190" t="s">
        <v>297</v>
      </c>
      <c r="V72" s="56"/>
      <c r="W72" s="196"/>
      <c r="X72" s="173"/>
      <c r="Y72" s="173"/>
      <c r="Z72" s="166"/>
      <c r="AA72" s="166"/>
      <c r="AB72" s="166"/>
      <c r="AC72" s="173"/>
      <c r="AD72" s="166"/>
      <c r="AE72" s="166"/>
      <c r="AF72" s="166"/>
      <c r="AG72" s="173"/>
      <c r="AH72" s="169"/>
      <c r="AI72" s="166" t="s">
        <v>325</v>
      </c>
      <c r="AJ72" s="166"/>
      <c r="AK72" s="166"/>
      <c r="AL72" s="172">
        <v>22</v>
      </c>
      <c r="AM72" s="172">
        <v>5</v>
      </c>
      <c r="AN72" s="172">
        <v>6</v>
      </c>
      <c r="AO72" s="166"/>
      <c r="AP72" s="214">
        <v>1</v>
      </c>
      <c r="AQ72" s="169"/>
      <c r="AR72" s="22"/>
      <c r="AS72" s="22"/>
    </row>
    <row r="73" spans="1:45" ht="15" customHeight="1" x14ac:dyDescent="0.2">
      <c r="A73" s="132"/>
      <c r="B73" s="187">
        <v>1987</v>
      </c>
      <c r="C73" s="188"/>
      <c r="D73" s="166"/>
      <c r="E73" s="188"/>
      <c r="F73" s="188">
        <v>24</v>
      </c>
      <c r="G73" s="188"/>
      <c r="H73" s="189"/>
      <c r="I73" s="189"/>
      <c r="J73" s="189"/>
      <c r="K73" s="190"/>
      <c r="L73" s="56"/>
      <c r="M73" s="191" t="s">
        <v>194</v>
      </c>
      <c r="N73" s="188"/>
      <c r="O73" s="188">
        <v>20</v>
      </c>
      <c r="P73" s="188" t="s">
        <v>216</v>
      </c>
      <c r="Q73" s="188" t="s">
        <v>216</v>
      </c>
      <c r="R73" s="188" t="s">
        <v>169</v>
      </c>
      <c r="S73" s="188" t="s">
        <v>159</v>
      </c>
      <c r="T73" s="193"/>
      <c r="U73" s="208" t="s">
        <v>158</v>
      </c>
      <c r="V73" s="56"/>
      <c r="W73" s="196"/>
      <c r="X73" s="173"/>
      <c r="Y73" s="173"/>
      <c r="Z73" s="166"/>
      <c r="AA73" s="166"/>
      <c r="AB73" s="166"/>
      <c r="AC73" s="173"/>
      <c r="AD73" s="166"/>
      <c r="AE73" s="166"/>
      <c r="AF73" s="166"/>
      <c r="AG73" s="173"/>
      <c r="AH73" s="169"/>
      <c r="AI73" s="166" t="s">
        <v>313</v>
      </c>
      <c r="AJ73" s="166"/>
      <c r="AK73" s="166"/>
      <c r="AL73" s="172"/>
      <c r="AM73" s="215">
        <f>PRODUCT(AM72/AL72)</f>
        <v>0.22727272727272727</v>
      </c>
      <c r="AN73" s="215">
        <f>PRODUCT(AN72/AL72)</f>
        <v>0.27272727272727271</v>
      </c>
      <c r="AO73" s="166"/>
      <c r="AP73" s="166"/>
      <c r="AQ73" s="169"/>
      <c r="AR73" s="22"/>
      <c r="AS73" s="22"/>
    </row>
    <row r="74" spans="1:45" ht="15" customHeight="1" x14ac:dyDescent="0.2">
      <c r="A74" s="132"/>
      <c r="B74" s="187">
        <v>1988</v>
      </c>
      <c r="C74" s="188" t="s">
        <v>37</v>
      </c>
      <c r="D74" s="166" t="s">
        <v>35</v>
      </c>
      <c r="E74" s="188"/>
      <c r="F74" s="188">
        <v>25</v>
      </c>
      <c r="G74" s="188"/>
      <c r="H74" s="189"/>
      <c r="I74" s="189"/>
      <c r="J74" s="189"/>
      <c r="K74" s="190"/>
      <c r="L74" s="56"/>
      <c r="M74" s="191" t="s">
        <v>195</v>
      </c>
      <c r="N74" s="188"/>
      <c r="O74" s="188">
        <v>21</v>
      </c>
      <c r="P74" s="188" t="s">
        <v>153</v>
      </c>
      <c r="Q74" s="188" t="s">
        <v>155</v>
      </c>
      <c r="R74" s="188" t="s">
        <v>168</v>
      </c>
      <c r="S74" s="188" t="s">
        <v>155</v>
      </c>
      <c r="T74" s="193"/>
      <c r="U74" s="208" t="s">
        <v>278</v>
      </c>
      <c r="V74" s="56"/>
      <c r="W74" s="196"/>
      <c r="X74" s="173"/>
      <c r="Y74" s="173"/>
      <c r="Z74" s="166"/>
      <c r="AA74" s="166"/>
      <c r="AB74" s="166"/>
      <c r="AC74" s="173"/>
      <c r="AD74" s="166"/>
      <c r="AE74" s="166"/>
      <c r="AF74" s="166"/>
      <c r="AG74" s="173"/>
      <c r="AH74" s="169"/>
      <c r="AI74" s="166"/>
      <c r="AJ74" s="166"/>
      <c r="AK74" s="166"/>
      <c r="AL74" s="166"/>
      <c r="AM74" s="173"/>
      <c r="AN74" s="166"/>
      <c r="AO74" s="166"/>
      <c r="AP74" s="166"/>
      <c r="AQ74" s="169"/>
      <c r="AR74" s="22"/>
      <c r="AS74" s="22"/>
    </row>
    <row r="75" spans="1:45" ht="15" customHeight="1" x14ac:dyDescent="0.2">
      <c r="A75" s="132"/>
      <c r="B75" s="187">
        <v>1989</v>
      </c>
      <c r="C75" s="188" t="s">
        <v>38</v>
      </c>
      <c r="D75" s="166" t="s">
        <v>35</v>
      </c>
      <c r="E75" s="188"/>
      <c r="F75" s="188">
        <v>26</v>
      </c>
      <c r="G75" s="188"/>
      <c r="H75" s="189"/>
      <c r="I75" s="189"/>
      <c r="J75" s="189"/>
      <c r="K75" s="190"/>
      <c r="L75" s="56"/>
      <c r="M75" s="191" t="s">
        <v>196</v>
      </c>
      <c r="N75" s="188"/>
      <c r="O75" s="188"/>
      <c r="P75" s="188" t="s">
        <v>301</v>
      </c>
      <c r="Q75" s="188" t="s">
        <v>278</v>
      </c>
      <c r="R75" s="188" t="s">
        <v>273</v>
      </c>
      <c r="S75" s="188" t="s">
        <v>291</v>
      </c>
      <c r="T75" s="193"/>
      <c r="U75" s="208" t="s">
        <v>292</v>
      </c>
      <c r="V75" s="56"/>
      <c r="W75" s="196"/>
      <c r="X75" s="173"/>
      <c r="Y75" s="173"/>
      <c r="Z75" s="166"/>
      <c r="AA75" s="166"/>
      <c r="AB75" s="166"/>
      <c r="AC75" s="173"/>
      <c r="AD75" s="166"/>
      <c r="AE75" s="166"/>
      <c r="AF75" s="166"/>
      <c r="AG75" s="173"/>
      <c r="AH75" s="169"/>
      <c r="AI75" s="166"/>
      <c r="AJ75" s="166"/>
      <c r="AK75" s="166"/>
      <c r="AL75" s="166"/>
      <c r="AM75" s="173"/>
      <c r="AN75" s="166"/>
      <c r="AO75" s="166"/>
      <c r="AP75" s="166"/>
      <c r="AQ75" s="169"/>
      <c r="AR75" s="22"/>
      <c r="AS75" s="22"/>
    </row>
    <row r="76" spans="1:45" ht="15" customHeight="1" x14ac:dyDescent="0.2">
      <c r="A76" s="132"/>
      <c r="B76" s="187">
        <v>1990</v>
      </c>
      <c r="C76" s="188" t="s">
        <v>36</v>
      </c>
      <c r="D76" s="166" t="s">
        <v>35</v>
      </c>
      <c r="E76" s="188"/>
      <c r="F76" s="188">
        <v>27</v>
      </c>
      <c r="G76" s="188"/>
      <c r="H76" s="189"/>
      <c r="I76" s="189"/>
      <c r="J76" s="189"/>
      <c r="K76" s="190"/>
      <c r="L76" s="56"/>
      <c r="M76" s="191" t="s">
        <v>197</v>
      </c>
      <c r="N76" s="188"/>
      <c r="O76" s="188"/>
      <c r="P76" s="188" t="s">
        <v>302</v>
      </c>
      <c r="Q76" s="188" t="s">
        <v>279</v>
      </c>
      <c r="R76" s="188" t="s">
        <v>286</v>
      </c>
      <c r="S76" s="188" t="s">
        <v>280</v>
      </c>
      <c r="T76" s="193"/>
      <c r="U76" s="208" t="s">
        <v>298</v>
      </c>
      <c r="V76" s="56"/>
      <c r="W76" s="196"/>
      <c r="X76" s="173"/>
      <c r="Y76" s="173"/>
      <c r="Z76" s="166"/>
      <c r="AA76" s="166"/>
      <c r="AB76" s="166"/>
      <c r="AC76" s="173"/>
      <c r="AD76" s="166"/>
      <c r="AE76" s="166"/>
      <c r="AF76" s="166"/>
      <c r="AG76" s="173"/>
      <c r="AH76" s="169"/>
      <c r="AI76" s="166"/>
      <c r="AJ76" s="166"/>
      <c r="AK76" s="166"/>
      <c r="AL76" s="166"/>
      <c r="AM76" s="173"/>
      <c r="AN76" s="166"/>
      <c r="AO76" s="166"/>
      <c r="AP76" s="166"/>
      <c r="AQ76" s="169"/>
      <c r="AR76" s="22"/>
      <c r="AS76" s="22"/>
    </row>
    <row r="77" spans="1:45" ht="15" customHeight="1" x14ac:dyDescent="0.2">
      <c r="A77" s="132"/>
      <c r="B77" s="187">
        <v>1991</v>
      </c>
      <c r="C77" s="188" t="s">
        <v>39</v>
      </c>
      <c r="D77" s="166" t="s">
        <v>35</v>
      </c>
      <c r="E77" s="188"/>
      <c r="F77" s="188">
        <v>28</v>
      </c>
      <c r="G77" s="188">
        <v>2</v>
      </c>
      <c r="H77" s="189">
        <f>PRODUCT((V11+W11)/U11)</f>
        <v>0</v>
      </c>
      <c r="I77" s="199">
        <f>PRODUCT(X11/U11)</f>
        <v>0.5</v>
      </c>
      <c r="J77" s="189">
        <f>PRODUCT(V11+W11+X11)/U11</f>
        <v>0.5</v>
      </c>
      <c r="K77" s="200">
        <f>PRODUCT(Y11/U11)</f>
        <v>5</v>
      </c>
      <c r="L77" s="56"/>
      <c r="M77" s="191" t="s">
        <v>198</v>
      </c>
      <c r="N77" s="188"/>
      <c r="O77" s="188"/>
      <c r="P77" s="188" t="s">
        <v>284</v>
      </c>
      <c r="Q77" s="188" t="s">
        <v>280</v>
      </c>
      <c r="R77" s="188" t="s">
        <v>166</v>
      </c>
      <c r="S77" s="188" t="s">
        <v>292</v>
      </c>
      <c r="T77" s="193"/>
      <c r="U77" s="208" t="s">
        <v>279</v>
      </c>
      <c r="V77" s="56"/>
      <c r="W77" s="196"/>
      <c r="X77" s="173"/>
      <c r="Y77" s="173"/>
      <c r="Z77" s="166"/>
      <c r="AA77" s="166"/>
      <c r="AB77" s="166"/>
      <c r="AC77" s="173"/>
      <c r="AD77" s="166"/>
      <c r="AE77" s="166"/>
      <c r="AF77" s="166"/>
      <c r="AG77" s="173"/>
      <c r="AH77" s="169"/>
      <c r="AI77" s="166"/>
      <c r="AJ77" s="166"/>
      <c r="AK77" s="166"/>
      <c r="AL77" s="166"/>
      <c r="AM77" s="173"/>
      <c r="AN77" s="166"/>
      <c r="AO77" s="166"/>
      <c r="AP77" s="166"/>
      <c r="AQ77" s="169"/>
      <c r="AR77" s="22"/>
      <c r="AS77" s="22"/>
    </row>
    <row r="78" spans="1:45" ht="15" customHeight="1" x14ac:dyDescent="0.2">
      <c r="A78" s="132"/>
      <c r="B78" s="187">
        <v>1992</v>
      </c>
      <c r="C78" s="188" t="s">
        <v>40</v>
      </c>
      <c r="D78" s="166" t="s">
        <v>35</v>
      </c>
      <c r="E78" s="188"/>
      <c r="F78" s="188">
        <v>29</v>
      </c>
      <c r="G78" s="188">
        <v>2</v>
      </c>
      <c r="H78" s="189">
        <f>PRODUCT((V12+W12)/U12)</f>
        <v>0</v>
      </c>
      <c r="I78" s="189">
        <f>PRODUCT(X12/U12)</f>
        <v>0</v>
      </c>
      <c r="J78" s="189">
        <f>PRODUCT(V12+W12+X12)/U12</f>
        <v>0</v>
      </c>
      <c r="K78" s="190">
        <f>PRODUCT(Y12/U12)</f>
        <v>4</v>
      </c>
      <c r="L78" s="56"/>
      <c r="M78" s="191" t="s">
        <v>199</v>
      </c>
      <c r="N78" s="188"/>
      <c r="O78" s="188"/>
      <c r="P78" s="188" t="s">
        <v>303</v>
      </c>
      <c r="Q78" s="188" t="s">
        <v>281</v>
      </c>
      <c r="R78" s="188" t="s">
        <v>287</v>
      </c>
      <c r="S78" s="188" t="s">
        <v>251</v>
      </c>
      <c r="T78" s="193"/>
      <c r="U78" s="208" t="s">
        <v>286</v>
      </c>
      <c r="V78" s="56"/>
      <c r="W78" s="196"/>
      <c r="X78" s="173"/>
      <c r="Y78" s="173"/>
      <c r="Z78" s="166"/>
      <c r="AA78" s="166"/>
      <c r="AB78" s="166"/>
      <c r="AC78" s="173"/>
      <c r="AD78" s="166"/>
      <c r="AE78" s="166"/>
      <c r="AF78" s="166"/>
      <c r="AG78" s="173"/>
      <c r="AH78" s="169"/>
      <c r="AI78" s="166"/>
      <c r="AJ78" s="166"/>
      <c r="AK78" s="166"/>
      <c r="AL78" s="166"/>
      <c r="AM78" s="173"/>
      <c r="AN78" s="166"/>
      <c r="AO78" s="166"/>
      <c r="AP78" s="166"/>
      <c r="AQ78" s="169"/>
      <c r="AR78" s="22"/>
      <c r="AS78" s="22"/>
    </row>
    <row r="79" spans="1:45" ht="15" customHeight="1" x14ac:dyDescent="0.2">
      <c r="A79" s="132"/>
      <c r="B79" s="187">
        <v>1993</v>
      </c>
      <c r="C79" s="188" t="s">
        <v>41</v>
      </c>
      <c r="D79" s="166" t="s">
        <v>42</v>
      </c>
      <c r="E79" s="188"/>
      <c r="F79" s="188">
        <v>30</v>
      </c>
      <c r="G79" s="188"/>
      <c r="H79" s="189"/>
      <c r="I79" s="189"/>
      <c r="J79" s="189"/>
      <c r="K79" s="190"/>
      <c r="L79" s="56"/>
      <c r="M79" s="191" t="s">
        <v>200</v>
      </c>
      <c r="N79" s="188"/>
      <c r="O79" s="188"/>
      <c r="P79" s="188" t="s">
        <v>295</v>
      </c>
      <c r="Q79" s="188" t="s">
        <v>148</v>
      </c>
      <c r="R79" s="188" t="s">
        <v>288</v>
      </c>
      <c r="S79" s="188" t="s">
        <v>293</v>
      </c>
      <c r="T79" s="193"/>
      <c r="U79" s="208" t="s">
        <v>291</v>
      </c>
      <c r="V79" s="56"/>
      <c r="W79" s="196"/>
      <c r="X79" s="173"/>
      <c r="Y79" s="173"/>
      <c r="Z79" s="166"/>
      <c r="AA79" s="166"/>
      <c r="AB79" s="166"/>
      <c r="AC79" s="173"/>
      <c r="AD79" s="166"/>
      <c r="AE79" s="166"/>
      <c r="AF79" s="166"/>
      <c r="AG79" s="173"/>
      <c r="AH79" s="169"/>
      <c r="AI79" s="166"/>
      <c r="AJ79" s="166"/>
      <c r="AK79" s="166"/>
      <c r="AL79" s="166"/>
      <c r="AM79" s="173"/>
      <c r="AN79" s="166"/>
      <c r="AO79" s="166"/>
      <c r="AP79" s="166"/>
      <c r="AQ79" s="169"/>
      <c r="AR79" s="22"/>
      <c r="AS79" s="22"/>
    </row>
    <row r="80" spans="1:45" ht="15" customHeight="1" x14ac:dyDescent="0.2">
      <c r="A80" s="132"/>
      <c r="B80" s="187">
        <v>1994</v>
      </c>
      <c r="C80" s="188" t="s">
        <v>38</v>
      </c>
      <c r="D80" s="166" t="s">
        <v>42</v>
      </c>
      <c r="E80" s="188"/>
      <c r="F80" s="188">
        <v>31</v>
      </c>
      <c r="G80" s="188"/>
      <c r="H80" s="189"/>
      <c r="I80" s="189"/>
      <c r="J80" s="189"/>
      <c r="K80" s="190"/>
      <c r="L80" s="56"/>
      <c r="M80" s="191" t="s">
        <v>201</v>
      </c>
      <c r="N80" s="188"/>
      <c r="O80" s="188"/>
      <c r="P80" s="188" t="s">
        <v>288</v>
      </c>
      <c r="Q80" s="188" t="s">
        <v>282</v>
      </c>
      <c r="R80" s="188" t="s">
        <v>265</v>
      </c>
      <c r="S80" s="188" t="s">
        <v>164</v>
      </c>
      <c r="T80" s="193"/>
      <c r="U80" s="208" t="s">
        <v>265</v>
      </c>
      <c r="V80" s="56"/>
      <c r="W80" s="196"/>
      <c r="X80" s="173"/>
      <c r="Y80" s="173"/>
      <c r="Z80" s="166"/>
      <c r="AA80" s="166"/>
      <c r="AB80" s="166"/>
      <c r="AC80" s="173"/>
      <c r="AD80" s="166"/>
      <c r="AE80" s="166"/>
      <c r="AF80" s="166"/>
      <c r="AG80" s="173"/>
      <c r="AH80" s="169"/>
      <c r="AI80" s="166"/>
      <c r="AJ80" s="166"/>
      <c r="AK80" s="166"/>
      <c r="AL80" s="166"/>
      <c r="AM80" s="173"/>
      <c r="AN80" s="166"/>
      <c r="AO80" s="166"/>
      <c r="AP80" s="166"/>
      <c r="AQ80" s="169"/>
      <c r="AR80" s="22"/>
      <c r="AS80" s="22"/>
    </row>
    <row r="81" spans="1:45" ht="15" customHeight="1" x14ac:dyDescent="0.2">
      <c r="A81" s="132"/>
      <c r="B81" s="187">
        <v>1995</v>
      </c>
      <c r="C81" s="188" t="s">
        <v>40</v>
      </c>
      <c r="D81" s="166" t="s">
        <v>35</v>
      </c>
      <c r="E81" s="188"/>
      <c r="F81" s="188">
        <v>32</v>
      </c>
      <c r="G81" s="188">
        <v>3</v>
      </c>
      <c r="H81" s="189">
        <f>PRODUCT((V15+W15)/U15)</f>
        <v>0</v>
      </c>
      <c r="I81" s="189">
        <f>PRODUCT(X15/U15)</f>
        <v>0.33333333333333331</v>
      </c>
      <c r="J81" s="189">
        <f>PRODUCT(V15+W15+X15)/U15</f>
        <v>0.33333333333333331</v>
      </c>
      <c r="K81" s="190">
        <f>PRODUCT(Y15/U15)</f>
        <v>4</v>
      </c>
      <c r="L81" s="56"/>
      <c r="M81" s="191" t="s">
        <v>202</v>
      </c>
      <c r="N81" s="188"/>
      <c r="O81" s="188"/>
      <c r="P81" s="188" t="s">
        <v>304</v>
      </c>
      <c r="Q81" s="188" t="s">
        <v>283</v>
      </c>
      <c r="R81" s="188" t="s">
        <v>278</v>
      </c>
      <c r="S81" s="188" t="s">
        <v>294</v>
      </c>
      <c r="T81" s="193"/>
      <c r="U81" s="208" t="s">
        <v>151</v>
      </c>
      <c r="V81" s="56"/>
      <c r="W81" s="196"/>
      <c r="X81" s="173"/>
      <c r="Y81" s="173"/>
      <c r="Z81" s="166"/>
      <c r="AA81" s="166"/>
      <c r="AB81" s="166"/>
      <c r="AC81" s="173"/>
      <c r="AD81" s="166"/>
      <c r="AE81" s="166"/>
      <c r="AF81" s="166"/>
      <c r="AG81" s="173"/>
      <c r="AH81" s="169"/>
      <c r="AI81" s="166"/>
      <c r="AJ81" s="166"/>
      <c r="AK81" s="166"/>
      <c r="AL81" s="166"/>
      <c r="AM81" s="173"/>
      <c r="AN81" s="166"/>
      <c r="AO81" s="166"/>
      <c r="AP81" s="166"/>
      <c r="AQ81" s="169"/>
      <c r="AR81" s="22"/>
      <c r="AS81" s="22"/>
    </row>
    <row r="82" spans="1:45" ht="15" customHeight="1" x14ac:dyDescent="0.2">
      <c r="A82" s="132"/>
      <c r="B82" s="187">
        <v>1996</v>
      </c>
      <c r="C82" s="188" t="s">
        <v>43</v>
      </c>
      <c r="D82" s="166" t="s">
        <v>35</v>
      </c>
      <c r="E82" s="188"/>
      <c r="F82" s="188">
        <v>33</v>
      </c>
      <c r="G82" s="188">
        <v>10</v>
      </c>
      <c r="H82" s="199">
        <f>PRODUCT((V16+W16)/U16)</f>
        <v>0.4</v>
      </c>
      <c r="I82" s="189">
        <f>PRODUCT(X16/U16)</f>
        <v>0.2</v>
      </c>
      <c r="J82" s="189">
        <f>PRODUCT(V16+W16+X16)/U16</f>
        <v>0.6</v>
      </c>
      <c r="K82" s="190">
        <f>PRODUCT(Y16/U16)</f>
        <v>3.6</v>
      </c>
      <c r="L82" s="56"/>
      <c r="M82" s="191" t="s">
        <v>204</v>
      </c>
      <c r="N82" s="188"/>
      <c r="O82" s="188"/>
      <c r="P82" s="209" t="s">
        <v>305</v>
      </c>
      <c r="Q82" s="188" t="s">
        <v>284</v>
      </c>
      <c r="R82" s="188" t="s">
        <v>289</v>
      </c>
      <c r="S82" s="188" t="s">
        <v>151</v>
      </c>
      <c r="T82" s="193"/>
      <c r="U82" s="210" t="s">
        <v>172</v>
      </c>
      <c r="V82" s="56"/>
      <c r="W82" s="211"/>
      <c r="X82" s="195"/>
      <c r="Y82" s="195"/>
      <c r="Z82" s="195"/>
      <c r="AA82" s="195"/>
      <c r="AB82" s="195"/>
      <c r="AC82" s="195"/>
      <c r="AD82" s="195"/>
      <c r="AE82" s="195"/>
      <c r="AF82" s="193"/>
      <c r="AG82" s="193"/>
      <c r="AH82" s="212"/>
      <c r="AI82" s="166"/>
      <c r="AJ82" s="166"/>
      <c r="AK82" s="166"/>
      <c r="AL82" s="166"/>
      <c r="AM82" s="173"/>
      <c r="AN82" s="166"/>
      <c r="AO82" s="166"/>
      <c r="AP82" s="166"/>
      <c r="AQ82" s="169"/>
      <c r="AR82" s="22"/>
      <c r="AS82" s="22"/>
    </row>
    <row r="83" spans="1:45" ht="15" customHeight="1" x14ac:dyDescent="0.2">
      <c r="A83" s="132"/>
      <c r="B83" s="187">
        <v>1997</v>
      </c>
      <c r="C83" s="188" t="s">
        <v>44</v>
      </c>
      <c r="D83" s="166" t="s">
        <v>35</v>
      </c>
      <c r="E83" s="188"/>
      <c r="F83" s="188">
        <v>34</v>
      </c>
      <c r="G83" s="188"/>
      <c r="H83" s="189"/>
      <c r="I83" s="189"/>
      <c r="J83" s="189"/>
      <c r="K83" s="190"/>
      <c r="L83" s="56"/>
      <c r="M83" s="191" t="s">
        <v>205</v>
      </c>
      <c r="N83" s="188"/>
      <c r="O83" s="188"/>
      <c r="P83" s="188" t="s">
        <v>173</v>
      </c>
      <c r="Q83" s="188" t="s">
        <v>272</v>
      </c>
      <c r="R83" s="188" t="s">
        <v>167</v>
      </c>
      <c r="S83" s="188" t="s">
        <v>295</v>
      </c>
      <c r="T83" s="193"/>
      <c r="U83" s="208" t="s">
        <v>253</v>
      </c>
      <c r="V83" s="56"/>
      <c r="W83" s="211"/>
      <c r="X83" s="195"/>
      <c r="Y83" s="195"/>
      <c r="Z83" s="195"/>
      <c r="AA83" s="195"/>
      <c r="AB83" s="195"/>
      <c r="AC83" s="195"/>
      <c r="AD83" s="195"/>
      <c r="AE83" s="195"/>
      <c r="AF83" s="193"/>
      <c r="AG83" s="193"/>
      <c r="AH83" s="212"/>
      <c r="AI83" s="166"/>
      <c r="AJ83" s="166"/>
      <c r="AK83" s="166"/>
      <c r="AL83" s="166"/>
      <c r="AM83" s="173"/>
      <c r="AN83" s="166"/>
      <c r="AO83" s="166"/>
      <c r="AP83" s="166"/>
      <c r="AQ83" s="169"/>
      <c r="AR83" s="22"/>
      <c r="AS83" s="22"/>
    </row>
    <row r="84" spans="1:45" ht="15" customHeight="1" x14ac:dyDescent="0.2">
      <c r="A84" s="132"/>
      <c r="B84" s="187">
        <v>1998</v>
      </c>
      <c r="C84" s="188"/>
      <c r="D84" s="166"/>
      <c r="E84" s="188"/>
      <c r="F84" s="188">
        <v>35</v>
      </c>
      <c r="G84" s="188"/>
      <c r="H84" s="189"/>
      <c r="I84" s="189"/>
      <c r="J84" s="189"/>
      <c r="K84" s="190"/>
      <c r="L84" s="56"/>
      <c r="M84" s="191" t="s">
        <v>206</v>
      </c>
      <c r="N84" s="188"/>
      <c r="O84" s="188"/>
      <c r="P84" s="188" t="s">
        <v>175</v>
      </c>
      <c r="Q84" s="188" t="s">
        <v>149</v>
      </c>
      <c r="R84" s="188" t="s">
        <v>278</v>
      </c>
      <c r="S84" s="188" t="s">
        <v>154</v>
      </c>
      <c r="T84" s="193"/>
      <c r="U84" s="208" t="s">
        <v>299</v>
      </c>
      <c r="V84" s="56"/>
      <c r="W84" s="211"/>
      <c r="X84" s="195"/>
      <c r="Y84" s="195"/>
      <c r="Z84" s="195"/>
      <c r="AA84" s="195"/>
      <c r="AB84" s="195"/>
      <c r="AC84" s="195"/>
      <c r="AD84" s="195"/>
      <c r="AE84" s="195"/>
      <c r="AF84" s="193"/>
      <c r="AG84" s="193"/>
      <c r="AH84" s="212"/>
      <c r="AI84" s="166"/>
      <c r="AJ84" s="166"/>
      <c r="AK84" s="166"/>
      <c r="AL84" s="166"/>
      <c r="AM84" s="173"/>
      <c r="AN84" s="166"/>
      <c r="AO84" s="166"/>
      <c r="AP84" s="166"/>
      <c r="AQ84" s="169"/>
      <c r="AR84" s="22"/>
      <c r="AS84" s="22"/>
    </row>
    <row r="85" spans="1:45" ht="15" customHeight="1" x14ac:dyDescent="0.2">
      <c r="A85" s="132"/>
      <c r="B85" s="187">
        <v>1999</v>
      </c>
      <c r="C85" s="188"/>
      <c r="D85" s="166"/>
      <c r="E85" s="188"/>
      <c r="F85" s="188">
        <v>36</v>
      </c>
      <c r="G85" s="188"/>
      <c r="H85" s="189"/>
      <c r="I85" s="189"/>
      <c r="J85" s="189"/>
      <c r="K85" s="190"/>
      <c r="L85" s="56"/>
      <c r="M85" s="191" t="s">
        <v>207</v>
      </c>
      <c r="N85" s="188"/>
      <c r="O85" s="188"/>
      <c r="P85" s="188" t="s">
        <v>176</v>
      </c>
      <c r="Q85" s="188" t="s">
        <v>251</v>
      </c>
      <c r="R85" s="188" t="s">
        <v>288</v>
      </c>
      <c r="S85" s="188" t="s">
        <v>290</v>
      </c>
      <c r="T85" s="193"/>
      <c r="U85" s="208" t="s">
        <v>216</v>
      </c>
      <c r="V85" s="56"/>
      <c r="W85" s="211"/>
      <c r="X85" s="195"/>
      <c r="Y85" s="195"/>
      <c r="Z85" s="195"/>
      <c r="AA85" s="195"/>
      <c r="AB85" s="195"/>
      <c r="AC85" s="195"/>
      <c r="AD85" s="195"/>
      <c r="AE85" s="195"/>
      <c r="AF85" s="193"/>
      <c r="AG85" s="193"/>
      <c r="AH85" s="212"/>
      <c r="AI85" s="166"/>
      <c r="AJ85" s="166"/>
      <c r="AK85" s="166"/>
      <c r="AL85" s="166"/>
      <c r="AM85" s="173"/>
      <c r="AN85" s="166"/>
      <c r="AO85" s="166"/>
      <c r="AP85" s="166"/>
      <c r="AQ85" s="169"/>
      <c r="AR85" s="22"/>
      <c r="AS85" s="22"/>
    </row>
    <row r="86" spans="1:45" ht="15" customHeight="1" x14ac:dyDescent="0.2">
      <c r="A86" s="132"/>
      <c r="B86" s="187">
        <v>2000</v>
      </c>
      <c r="C86" s="188" t="s">
        <v>44</v>
      </c>
      <c r="D86" s="166" t="s">
        <v>46</v>
      </c>
      <c r="E86" s="188"/>
      <c r="F86" s="188">
        <v>37</v>
      </c>
      <c r="G86" s="188"/>
      <c r="H86" s="189"/>
      <c r="I86" s="189"/>
      <c r="J86" s="189"/>
      <c r="K86" s="190"/>
      <c r="L86" s="56"/>
      <c r="M86" s="191" t="s">
        <v>208</v>
      </c>
      <c r="N86" s="188"/>
      <c r="O86" s="188"/>
      <c r="P86" s="188" t="s">
        <v>306</v>
      </c>
      <c r="Q86" s="188" t="s">
        <v>264</v>
      </c>
      <c r="R86" s="188" t="s">
        <v>149</v>
      </c>
      <c r="S86" s="188" t="s">
        <v>152</v>
      </c>
      <c r="T86" s="193"/>
      <c r="U86" s="208" t="s">
        <v>252</v>
      </c>
      <c r="V86" s="56"/>
      <c r="W86" s="211"/>
      <c r="X86" s="195"/>
      <c r="Y86" s="195"/>
      <c r="Z86" s="195"/>
      <c r="AA86" s="195"/>
      <c r="AB86" s="195"/>
      <c r="AC86" s="195"/>
      <c r="AD86" s="195"/>
      <c r="AE86" s="195"/>
      <c r="AF86" s="193"/>
      <c r="AG86" s="193"/>
      <c r="AH86" s="212"/>
      <c r="AI86" s="166"/>
      <c r="AJ86" s="166"/>
      <c r="AK86" s="166"/>
      <c r="AL86" s="166"/>
      <c r="AM86" s="173"/>
      <c r="AN86" s="166"/>
      <c r="AO86" s="166"/>
      <c r="AP86" s="166"/>
      <c r="AQ86" s="169"/>
      <c r="AR86" s="22"/>
      <c r="AS86" s="22"/>
    </row>
    <row r="87" spans="1:45" ht="15" customHeight="1" x14ac:dyDescent="0.2">
      <c r="A87" s="132"/>
      <c r="B87" s="187">
        <v>2001</v>
      </c>
      <c r="C87" s="188" t="s">
        <v>44</v>
      </c>
      <c r="D87" s="166" t="s">
        <v>46</v>
      </c>
      <c r="E87" s="188"/>
      <c r="F87" s="188">
        <v>38</v>
      </c>
      <c r="G87" s="188"/>
      <c r="H87" s="189"/>
      <c r="I87" s="189"/>
      <c r="J87" s="189"/>
      <c r="K87" s="190"/>
      <c r="L87" s="56"/>
      <c r="M87" s="191" t="s">
        <v>209</v>
      </c>
      <c r="N87" s="188"/>
      <c r="O87" s="188"/>
      <c r="P87" s="188" t="s">
        <v>307</v>
      </c>
      <c r="Q87" s="188" t="s">
        <v>285</v>
      </c>
      <c r="R87" s="188" t="s">
        <v>290</v>
      </c>
      <c r="S87" s="188" t="s">
        <v>296</v>
      </c>
      <c r="T87" s="193"/>
      <c r="U87" s="208" t="s">
        <v>300</v>
      </c>
      <c r="V87" s="56"/>
      <c r="W87" s="211"/>
      <c r="X87" s="195"/>
      <c r="Y87" s="195"/>
      <c r="Z87" s="195"/>
      <c r="AA87" s="195"/>
      <c r="AB87" s="195"/>
      <c r="AC87" s="195"/>
      <c r="AD87" s="195"/>
      <c r="AE87" s="195"/>
      <c r="AF87" s="193"/>
      <c r="AG87" s="193"/>
      <c r="AH87" s="212"/>
      <c r="AI87" s="166"/>
      <c r="AJ87" s="166"/>
      <c r="AK87" s="166"/>
      <c r="AL87" s="166"/>
      <c r="AM87" s="173"/>
      <c r="AN87" s="166"/>
      <c r="AO87" s="166"/>
      <c r="AP87" s="166"/>
      <c r="AQ87" s="169"/>
      <c r="AR87" s="22"/>
      <c r="AS87" s="22"/>
    </row>
    <row r="88" spans="1:45" s="7" customFormat="1" ht="15" customHeight="1" x14ac:dyDescent="0.25">
      <c r="A88" s="8"/>
      <c r="B88" s="174"/>
      <c r="C88" s="176"/>
      <c r="D88" s="176"/>
      <c r="E88" s="176"/>
      <c r="F88" s="176"/>
      <c r="G88" s="176"/>
      <c r="H88" s="201"/>
      <c r="I88" s="201"/>
      <c r="J88" s="201"/>
      <c r="K88" s="202"/>
      <c r="L88" s="56"/>
      <c r="M88" s="174"/>
      <c r="N88" s="176"/>
      <c r="O88" s="176"/>
      <c r="P88" s="176"/>
      <c r="Q88" s="176"/>
      <c r="R88" s="176"/>
      <c r="S88" s="176"/>
      <c r="T88" s="176"/>
      <c r="U88" s="202"/>
      <c r="V88" s="56"/>
      <c r="W88" s="174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9"/>
      <c r="AI88" s="176"/>
      <c r="AJ88" s="176"/>
      <c r="AK88" s="176"/>
      <c r="AL88" s="176"/>
      <c r="AM88" s="176"/>
      <c r="AN88" s="176"/>
      <c r="AO88" s="176"/>
      <c r="AP88" s="176"/>
      <c r="AQ88" s="179"/>
      <c r="AR88" s="52"/>
      <c r="AS88" s="203"/>
    </row>
    <row r="89" spans="1:45" s="7" customFormat="1" ht="15" customHeight="1" x14ac:dyDescent="0.25">
      <c r="A89" s="8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2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203"/>
    </row>
    <row r="90" spans="1:45" s="7" customFormat="1" ht="15" customHeight="1" x14ac:dyDescent="0.25">
      <c r="A90" s="8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22"/>
      <c r="AM90" s="22"/>
      <c r="AN90" s="22"/>
      <c r="AO90" s="52"/>
      <c r="AP90" s="52"/>
      <c r="AQ90" s="52"/>
      <c r="AR90" s="203"/>
      <c r="AS90" s="203"/>
    </row>
    <row r="91" spans="1:45" s="7" customFormat="1" ht="15" customHeight="1" x14ac:dyDescent="0.25">
      <c r="A91" s="8"/>
      <c r="B91" s="23">
        <v>2000</v>
      </c>
      <c r="C91" s="23" t="s">
        <v>44</v>
      </c>
      <c r="D91" s="34" t="s">
        <v>46</v>
      </c>
      <c r="E91" s="23">
        <v>28</v>
      </c>
      <c r="F91" s="25">
        <v>4</v>
      </c>
      <c r="G91" s="23">
        <v>13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22"/>
      <c r="AM91" s="22"/>
      <c r="AN91" s="22"/>
      <c r="AO91" s="52"/>
      <c r="AP91" s="52"/>
      <c r="AQ91" s="52"/>
      <c r="AR91" s="203"/>
      <c r="AS91" s="203"/>
    </row>
    <row r="92" spans="1:45" s="7" customFormat="1" ht="15" customHeight="1" x14ac:dyDescent="0.25">
      <c r="A92" s="8"/>
      <c r="B92" s="23">
        <v>2001</v>
      </c>
      <c r="C92" s="23" t="s">
        <v>44</v>
      </c>
      <c r="D92" s="34" t="s">
        <v>46</v>
      </c>
      <c r="E92" s="23">
        <v>28</v>
      </c>
      <c r="F92" s="25">
        <v>2</v>
      </c>
      <c r="G92" s="23">
        <v>8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22"/>
      <c r="AM92" s="22"/>
      <c r="AN92" s="22"/>
      <c r="AO92" s="52"/>
      <c r="AP92" s="52"/>
      <c r="AQ92" s="52"/>
      <c r="AR92" s="203"/>
      <c r="AS92" s="203"/>
    </row>
    <row r="93" spans="1:45" s="7" customFormat="1" ht="15" customHeight="1" x14ac:dyDescent="0.25">
      <c r="A93" s="8"/>
      <c r="B93" s="23"/>
      <c r="C93" s="23"/>
      <c r="D93" s="34"/>
      <c r="E93" s="23">
        <f t="shared" ref="E93:G93" si="6">SUM(E91:E92)</f>
        <v>56</v>
      </c>
      <c r="F93" s="25">
        <f t="shared" si="6"/>
        <v>6</v>
      </c>
      <c r="G93" s="23">
        <f t="shared" si="6"/>
        <v>21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22"/>
      <c r="AM93" s="22"/>
      <c r="AN93" s="22"/>
      <c r="AO93" s="52"/>
      <c r="AP93" s="52"/>
      <c r="AQ93" s="52"/>
      <c r="AR93" s="203"/>
      <c r="AS93" s="203"/>
    </row>
    <row r="94" spans="1:45" s="7" customFormat="1" ht="15" customHeight="1" x14ac:dyDescent="0.25">
      <c r="A94" s="8"/>
      <c r="B94" s="23">
        <v>1986</v>
      </c>
      <c r="C94" s="23" t="s">
        <v>34</v>
      </c>
      <c r="D94" s="24" t="s">
        <v>35</v>
      </c>
      <c r="E94" s="23">
        <v>16</v>
      </c>
      <c r="F94" s="25">
        <v>4</v>
      </c>
      <c r="G94" s="23">
        <v>7</v>
      </c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22"/>
      <c r="AM94" s="22"/>
      <c r="AN94" s="22"/>
      <c r="AO94" s="52"/>
      <c r="AP94" s="52"/>
      <c r="AQ94" s="52"/>
      <c r="AR94" s="203"/>
      <c r="AS94" s="203"/>
    </row>
    <row r="95" spans="1:45" s="7" customFormat="1" ht="15" customHeight="1" x14ac:dyDescent="0.25">
      <c r="A95" s="8"/>
      <c r="B95" s="23">
        <v>1987</v>
      </c>
      <c r="C95" s="23" t="s">
        <v>36</v>
      </c>
      <c r="D95" s="24" t="s">
        <v>35</v>
      </c>
      <c r="E95" s="23">
        <v>7</v>
      </c>
      <c r="F95" s="25">
        <v>0</v>
      </c>
      <c r="G95" s="23">
        <v>2</v>
      </c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22"/>
      <c r="AM95" s="22"/>
      <c r="AN95" s="22"/>
      <c r="AO95" s="52"/>
      <c r="AP95" s="52"/>
      <c r="AQ95" s="52"/>
      <c r="AR95" s="203"/>
      <c r="AS95" s="203"/>
    </row>
    <row r="96" spans="1:45" s="7" customFormat="1" ht="15" customHeight="1" x14ac:dyDescent="0.25">
      <c r="A96" s="8"/>
      <c r="B96" s="23">
        <v>1988</v>
      </c>
      <c r="C96" s="23" t="s">
        <v>37</v>
      </c>
      <c r="D96" s="24" t="s">
        <v>35</v>
      </c>
      <c r="E96" s="23">
        <v>20</v>
      </c>
      <c r="F96" s="25">
        <v>2</v>
      </c>
      <c r="G96" s="23">
        <v>12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22"/>
      <c r="AM96" s="22"/>
      <c r="AN96" s="22"/>
      <c r="AO96" s="52"/>
      <c r="AP96" s="52"/>
      <c r="AQ96" s="52"/>
      <c r="AR96" s="203"/>
      <c r="AS96" s="203"/>
    </row>
    <row r="97" spans="1:45" s="7" customFormat="1" ht="15" customHeight="1" x14ac:dyDescent="0.25">
      <c r="A97" s="8"/>
      <c r="B97" s="23">
        <v>1989</v>
      </c>
      <c r="C97" s="23" t="s">
        <v>38</v>
      </c>
      <c r="D97" s="24" t="s">
        <v>35</v>
      </c>
      <c r="E97" s="23">
        <v>22</v>
      </c>
      <c r="F97" s="25">
        <v>7</v>
      </c>
      <c r="G97" s="23">
        <v>13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22"/>
      <c r="AM97" s="22"/>
      <c r="AN97" s="22"/>
      <c r="AO97" s="52"/>
      <c r="AP97" s="52"/>
      <c r="AQ97" s="52"/>
      <c r="AR97" s="203"/>
      <c r="AS97" s="203"/>
    </row>
    <row r="98" spans="1:45" s="7" customFormat="1" ht="15" customHeight="1" x14ac:dyDescent="0.25">
      <c r="A98" s="8"/>
      <c r="B98" s="23">
        <v>1990</v>
      </c>
      <c r="C98" s="23" t="s">
        <v>36</v>
      </c>
      <c r="D98" s="24" t="s">
        <v>35</v>
      </c>
      <c r="E98" s="23">
        <v>26</v>
      </c>
      <c r="F98" s="25">
        <v>3</v>
      </c>
      <c r="G98" s="23">
        <v>24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22"/>
      <c r="AM98" s="22"/>
      <c r="AN98" s="22"/>
      <c r="AO98" s="52"/>
      <c r="AP98" s="52"/>
      <c r="AQ98" s="52"/>
      <c r="AR98" s="203"/>
      <c r="AS98" s="203"/>
    </row>
    <row r="99" spans="1:45" s="7" customFormat="1" ht="15" customHeight="1" x14ac:dyDescent="0.25">
      <c r="A99" s="8"/>
      <c r="B99" s="23">
        <v>1991</v>
      </c>
      <c r="C99" s="23" t="s">
        <v>39</v>
      </c>
      <c r="D99" s="24" t="s">
        <v>35</v>
      </c>
      <c r="E99" s="23">
        <v>26</v>
      </c>
      <c r="F99" s="25">
        <v>3</v>
      </c>
      <c r="G99" s="23">
        <v>30</v>
      </c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22"/>
      <c r="AM99" s="22"/>
      <c r="AN99" s="22"/>
      <c r="AO99" s="52"/>
      <c r="AP99" s="52"/>
      <c r="AQ99" s="52"/>
      <c r="AR99" s="203"/>
      <c r="AS99" s="203"/>
    </row>
    <row r="100" spans="1:45" s="7" customFormat="1" ht="15" customHeight="1" x14ac:dyDescent="0.25">
      <c r="A100" s="8"/>
      <c r="B100" s="23">
        <v>1992</v>
      </c>
      <c r="C100" s="23" t="s">
        <v>40</v>
      </c>
      <c r="D100" s="24" t="s">
        <v>35</v>
      </c>
      <c r="E100" s="23">
        <v>26</v>
      </c>
      <c r="F100" s="25">
        <v>7</v>
      </c>
      <c r="G100" s="23">
        <v>29</v>
      </c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22"/>
      <c r="AM100" s="22"/>
      <c r="AN100" s="22"/>
      <c r="AO100" s="52"/>
      <c r="AP100" s="52"/>
      <c r="AQ100" s="52"/>
      <c r="AR100" s="203"/>
      <c r="AS100" s="203"/>
    </row>
    <row r="101" spans="1:45" s="7" customFormat="1" ht="15" customHeight="1" x14ac:dyDescent="0.25">
      <c r="A101" s="8"/>
      <c r="B101" s="23">
        <v>1995</v>
      </c>
      <c r="C101" s="23" t="s">
        <v>40</v>
      </c>
      <c r="D101" s="24" t="s">
        <v>35</v>
      </c>
      <c r="E101" s="23">
        <v>29</v>
      </c>
      <c r="F101" s="25">
        <v>17</v>
      </c>
      <c r="G101" s="23">
        <v>20</v>
      </c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22"/>
      <c r="AM101" s="22"/>
      <c r="AN101" s="22"/>
      <c r="AO101" s="52"/>
      <c r="AP101" s="52"/>
      <c r="AQ101" s="52"/>
      <c r="AR101" s="203"/>
      <c r="AS101" s="203"/>
    </row>
    <row r="102" spans="1:45" s="7" customFormat="1" ht="15" customHeight="1" x14ac:dyDescent="0.25">
      <c r="A102" s="8"/>
      <c r="B102" s="23">
        <v>1996</v>
      </c>
      <c r="C102" s="23" t="s">
        <v>43</v>
      </c>
      <c r="D102" s="24" t="s">
        <v>35</v>
      </c>
      <c r="E102" s="23">
        <v>29</v>
      </c>
      <c r="F102" s="25">
        <v>9</v>
      </c>
      <c r="G102" s="23">
        <v>5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22"/>
      <c r="AM102" s="22"/>
      <c r="AN102" s="22"/>
      <c r="AO102" s="52"/>
      <c r="AP102" s="52"/>
      <c r="AQ102" s="52"/>
      <c r="AR102" s="203"/>
      <c r="AS102" s="203"/>
    </row>
    <row r="103" spans="1:45" s="7" customFormat="1" ht="15" customHeight="1" x14ac:dyDescent="0.25">
      <c r="A103" s="8"/>
      <c r="B103" s="23">
        <v>1997</v>
      </c>
      <c r="C103" s="23" t="s">
        <v>44</v>
      </c>
      <c r="D103" s="24" t="s">
        <v>35</v>
      </c>
      <c r="E103" s="23">
        <v>28</v>
      </c>
      <c r="F103" s="25">
        <v>7</v>
      </c>
      <c r="G103" s="23">
        <v>4</v>
      </c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22"/>
      <c r="AM103" s="22"/>
      <c r="AN103" s="22"/>
      <c r="AO103" s="52"/>
      <c r="AP103" s="52"/>
      <c r="AQ103" s="52"/>
      <c r="AR103" s="203"/>
      <c r="AS103" s="203"/>
    </row>
    <row r="104" spans="1:45" s="7" customFormat="1" ht="15" customHeight="1" x14ac:dyDescent="0.25">
      <c r="A104" s="8"/>
      <c r="B104" s="23"/>
      <c r="C104" s="23"/>
      <c r="D104" s="24"/>
      <c r="E104" s="23">
        <f>SUM(E94:E103)</f>
        <v>229</v>
      </c>
      <c r="F104" s="10">
        <f t="shared" ref="E104:G104" si="7">SUM(F94:F103)</f>
        <v>59</v>
      </c>
      <c r="G104" s="25">
        <f t="shared" si="7"/>
        <v>146</v>
      </c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22"/>
      <c r="AM104" s="22"/>
      <c r="AN104" s="22"/>
      <c r="AO104" s="52"/>
      <c r="AP104" s="52"/>
      <c r="AQ104" s="52"/>
      <c r="AR104" s="203"/>
      <c r="AS104" s="203"/>
    </row>
    <row r="105" spans="1:45" s="7" customFormat="1" ht="15" customHeight="1" x14ac:dyDescent="0.25">
      <c r="A105" s="8"/>
      <c r="B105" s="23">
        <v>1993</v>
      </c>
      <c r="C105" s="23" t="s">
        <v>41</v>
      </c>
      <c r="D105" s="24" t="s">
        <v>42</v>
      </c>
      <c r="E105" s="23">
        <v>27</v>
      </c>
      <c r="F105" s="27">
        <v>16</v>
      </c>
      <c r="G105" s="25">
        <v>25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22"/>
      <c r="AM105" s="22"/>
      <c r="AN105" s="22"/>
      <c r="AO105" s="52"/>
      <c r="AP105" s="52"/>
      <c r="AQ105" s="52"/>
      <c r="AR105" s="203"/>
      <c r="AS105" s="203"/>
    </row>
    <row r="106" spans="1:45" s="7" customFormat="1" ht="15" customHeight="1" x14ac:dyDescent="0.25">
      <c r="A106" s="8"/>
      <c r="B106" s="23">
        <v>1994</v>
      </c>
      <c r="C106" s="23" t="s">
        <v>38</v>
      </c>
      <c r="D106" s="24" t="s">
        <v>42</v>
      </c>
      <c r="E106" s="23">
        <v>16</v>
      </c>
      <c r="F106" s="27">
        <v>4</v>
      </c>
      <c r="G106" s="25">
        <v>7</v>
      </c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22"/>
      <c r="AM106" s="22"/>
      <c r="AN106" s="22"/>
      <c r="AO106" s="52"/>
      <c r="AP106" s="52"/>
      <c r="AQ106" s="52"/>
      <c r="AR106" s="203"/>
      <c r="AS106" s="203"/>
    </row>
    <row r="107" spans="1:45" s="7" customFormat="1" ht="15" customHeight="1" x14ac:dyDescent="0.25">
      <c r="A107" s="8"/>
      <c r="B107" s="23"/>
      <c r="C107" s="23"/>
      <c r="D107" s="24"/>
      <c r="E107" s="23">
        <f t="shared" ref="E107:H107" si="8">SUM(E105:E106)</f>
        <v>43</v>
      </c>
      <c r="F107" s="10">
        <f t="shared" ref="F107" si="9">SUM(F105:F106)</f>
        <v>20</v>
      </c>
      <c r="G107" s="25">
        <f t="shared" ref="G107" si="10">SUM(G105:G106)</f>
        <v>32</v>
      </c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22"/>
      <c r="AM107" s="22"/>
      <c r="AN107" s="22"/>
      <c r="AO107" s="52"/>
      <c r="AP107" s="52"/>
      <c r="AQ107" s="52"/>
      <c r="AR107" s="203"/>
      <c r="AS107" s="203"/>
    </row>
    <row r="108" spans="1:45" s="7" customFormat="1" ht="15" customHeight="1" x14ac:dyDescent="0.25">
      <c r="A108" s="8"/>
      <c r="B108" s="28">
        <v>1998</v>
      </c>
      <c r="C108" s="28" t="s">
        <v>49</v>
      </c>
      <c r="D108" s="29" t="s">
        <v>42</v>
      </c>
      <c r="E108" s="28"/>
      <c r="F108" s="31"/>
      <c r="G108" s="28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22"/>
      <c r="AM108" s="22"/>
      <c r="AN108" s="22"/>
      <c r="AO108" s="52"/>
      <c r="AP108" s="52"/>
      <c r="AQ108" s="52"/>
      <c r="AR108" s="203"/>
      <c r="AS108" s="203"/>
    </row>
    <row r="109" spans="1:45" s="7" customFormat="1" ht="15" customHeight="1" x14ac:dyDescent="0.25">
      <c r="A109" s="8"/>
      <c r="B109" s="28">
        <v>1999</v>
      </c>
      <c r="C109" s="28" t="s">
        <v>34</v>
      </c>
      <c r="D109" s="29" t="s">
        <v>42</v>
      </c>
      <c r="E109" s="28"/>
      <c r="F109" s="31"/>
      <c r="G109" s="28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22"/>
      <c r="AM109" s="22"/>
      <c r="AN109" s="22"/>
      <c r="AO109" s="52"/>
      <c r="AP109" s="52"/>
      <c r="AQ109" s="52"/>
      <c r="AR109" s="203"/>
      <c r="AS109" s="203"/>
    </row>
    <row r="110" spans="1:45" s="7" customFormat="1" ht="15" customHeight="1" x14ac:dyDescent="0.25">
      <c r="A110" s="8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22"/>
      <c r="AM110" s="22"/>
      <c r="AN110" s="22"/>
      <c r="AO110" s="52"/>
      <c r="AP110" s="52"/>
      <c r="AQ110" s="52"/>
      <c r="AR110" s="203"/>
      <c r="AS110" s="203"/>
    </row>
    <row r="111" spans="1:45" s="7" customFormat="1" ht="15" customHeight="1" x14ac:dyDescent="0.25">
      <c r="A111" s="8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22"/>
      <c r="AM111" s="22"/>
      <c r="AN111" s="22"/>
      <c r="AO111" s="52"/>
      <c r="AP111" s="52"/>
      <c r="AQ111" s="52"/>
      <c r="AR111" s="203"/>
      <c r="AS111" s="203"/>
    </row>
    <row r="112" spans="1:45" s="7" customFormat="1" ht="15" customHeight="1" x14ac:dyDescent="0.25">
      <c r="A112" s="8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22"/>
      <c r="AM112" s="22"/>
      <c r="AN112" s="22"/>
      <c r="AO112" s="52"/>
      <c r="AP112" s="52"/>
      <c r="AQ112" s="52"/>
      <c r="AR112" s="203"/>
      <c r="AS112" s="203"/>
    </row>
    <row r="113" spans="1:45" s="7" customFormat="1" ht="15" customHeight="1" x14ac:dyDescent="0.25">
      <c r="A113" s="8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22"/>
      <c r="AM113" s="22"/>
      <c r="AN113" s="22"/>
      <c r="AO113" s="52"/>
      <c r="AP113" s="52"/>
      <c r="AQ113" s="52"/>
      <c r="AR113" s="203"/>
      <c r="AS113" s="203"/>
    </row>
    <row r="114" spans="1:45" s="7" customFormat="1" ht="15" customHeight="1" x14ac:dyDescent="0.25">
      <c r="A114" s="8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22"/>
      <c r="AM114" s="22"/>
      <c r="AN114" s="22"/>
      <c r="AO114" s="52"/>
      <c r="AP114" s="52"/>
      <c r="AQ114" s="52"/>
      <c r="AR114" s="203"/>
      <c r="AS114" s="203"/>
    </row>
    <row r="115" spans="1:45" s="7" customFormat="1" ht="15" customHeight="1" x14ac:dyDescent="0.25">
      <c r="A115" s="8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22"/>
      <c r="AM115" s="22"/>
      <c r="AN115" s="22"/>
      <c r="AO115" s="52"/>
      <c r="AP115" s="52"/>
      <c r="AQ115" s="52"/>
      <c r="AR115" s="203"/>
      <c r="AS115" s="203"/>
    </row>
    <row r="116" spans="1:45" s="7" customFormat="1" ht="15" customHeight="1" x14ac:dyDescent="0.25">
      <c r="A116" s="8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22"/>
      <c r="AM116" s="22"/>
      <c r="AN116" s="22"/>
      <c r="AO116" s="52"/>
      <c r="AP116" s="52"/>
      <c r="AQ116" s="52"/>
      <c r="AR116" s="203"/>
      <c r="AS116" s="203"/>
    </row>
    <row r="117" spans="1:45" s="7" customFormat="1" ht="15" customHeight="1" x14ac:dyDescent="0.25">
      <c r="A117" s="8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22"/>
      <c r="AM117" s="22"/>
      <c r="AN117" s="22"/>
      <c r="AO117" s="52"/>
      <c r="AP117" s="52"/>
      <c r="AQ117" s="52"/>
      <c r="AR117" s="203"/>
      <c r="AS117" s="203"/>
    </row>
    <row r="118" spans="1:45" s="7" customFormat="1" ht="15" customHeight="1" x14ac:dyDescent="0.25">
      <c r="A118" s="8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22"/>
      <c r="AM118" s="22"/>
      <c r="AN118" s="22"/>
      <c r="AO118" s="52"/>
      <c r="AP118" s="52"/>
      <c r="AQ118" s="52"/>
      <c r="AR118" s="203"/>
      <c r="AS118" s="203"/>
    </row>
    <row r="119" spans="1:45" s="7" customFormat="1" ht="15" customHeight="1" x14ac:dyDescent="0.25">
      <c r="A119" s="8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22"/>
      <c r="AM119" s="22"/>
      <c r="AN119" s="22"/>
      <c r="AO119" s="52"/>
      <c r="AP119" s="52"/>
      <c r="AQ119" s="52"/>
      <c r="AR119" s="203"/>
      <c r="AS119" s="203"/>
    </row>
    <row r="120" spans="1:45" s="7" customFormat="1" ht="15" customHeight="1" x14ac:dyDescent="0.25">
      <c r="A120" s="8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22"/>
      <c r="AM120" s="22"/>
      <c r="AN120" s="22"/>
      <c r="AO120" s="52"/>
      <c r="AP120" s="52"/>
      <c r="AQ120" s="52"/>
      <c r="AR120" s="203"/>
      <c r="AS120" s="203"/>
    </row>
    <row r="121" spans="1:45" s="7" customFormat="1" ht="15" customHeight="1" x14ac:dyDescent="0.25">
      <c r="A121" s="8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22"/>
      <c r="AM121" s="22"/>
      <c r="AN121" s="22"/>
      <c r="AO121" s="52"/>
      <c r="AP121" s="52"/>
      <c r="AQ121" s="52"/>
      <c r="AR121" s="203"/>
      <c r="AS121" s="203"/>
    </row>
    <row r="122" spans="1:45" s="7" customFormat="1" ht="15" customHeight="1" x14ac:dyDescent="0.25">
      <c r="A122" s="8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22"/>
      <c r="AM122" s="22"/>
      <c r="AN122" s="22"/>
      <c r="AO122" s="52"/>
      <c r="AP122" s="52"/>
      <c r="AQ122" s="52"/>
      <c r="AR122" s="203"/>
      <c r="AS122" s="203"/>
    </row>
    <row r="123" spans="1:45" s="7" customFormat="1" ht="15" customHeight="1" x14ac:dyDescent="0.25">
      <c r="A123" s="8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22"/>
      <c r="AM123" s="22"/>
      <c r="AN123" s="22"/>
      <c r="AO123" s="52"/>
      <c r="AP123" s="52"/>
      <c r="AQ123" s="52"/>
      <c r="AR123" s="203"/>
      <c r="AS123" s="203"/>
    </row>
    <row r="124" spans="1:45" s="7" customFormat="1" ht="15" customHeight="1" x14ac:dyDescent="0.25">
      <c r="A124" s="8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22"/>
      <c r="AM124" s="22"/>
      <c r="AN124" s="22"/>
      <c r="AO124" s="52"/>
      <c r="AP124" s="52"/>
      <c r="AQ124" s="52"/>
      <c r="AR124" s="203"/>
      <c r="AS124" s="203"/>
    </row>
    <row r="125" spans="1:45" s="7" customFormat="1" ht="15" customHeight="1" x14ac:dyDescent="0.25">
      <c r="A125" s="8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22"/>
      <c r="AM125" s="22"/>
      <c r="AN125" s="22"/>
      <c r="AO125" s="52"/>
      <c r="AP125" s="52"/>
      <c r="AQ125" s="52"/>
      <c r="AR125" s="203"/>
      <c r="AS125" s="203"/>
    </row>
    <row r="126" spans="1:45" s="7" customFormat="1" ht="15" customHeight="1" x14ac:dyDescent="0.25">
      <c r="A126" s="8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22"/>
      <c r="AM126" s="22"/>
      <c r="AN126" s="22"/>
      <c r="AO126" s="52"/>
      <c r="AP126" s="52"/>
      <c r="AQ126" s="52"/>
      <c r="AR126" s="203"/>
      <c r="AS126" s="203"/>
    </row>
    <row r="127" spans="1:45" s="7" customFormat="1" ht="15" customHeight="1" x14ac:dyDescent="0.25">
      <c r="A127" s="8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22"/>
      <c r="AM127" s="22"/>
      <c r="AN127" s="22"/>
      <c r="AO127" s="52"/>
      <c r="AP127" s="52"/>
      <c r="AQ127" s="52"/>
      <c r="AR127" s="203"/>
      <c r="AS127" s="203"/>
    </row>
    <row r="128" spans="1:45" s="7" customFormat="1" ht="15" customHeight="1" x14ac:dyDescent="0.25">
      <c r="A128" s="8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22"/>
      <c r="AM128" s="22"/>
      <c r="AN128" s="22"/>
      <c r="AO128" s="52"/>
      <c r="AP128" s="52"/>
      <c r="AQ128" s="52"/>
      <c r="AR128" s="203"/>
      <c r="AS128" s="203"/>
    </row>
    <row r="129" spans="1:55" s="7" customFormat="1" ht="15" customHeight="1" x14ac:dyDescent="0.25">
      <c r="A129" s="8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22"/>
      <c r="AM129" s="22"/>
      <c r="AN129" s="22"/>
      <c r="AO129" s="52"/>
      <c r="AP129" s="52"/>
      <c r="AQ129" s="52"/>
      <c r="AR129" s="203"/>
      <c r="AS129" s="203"/>
    </row>
    <row r="130" spans="1:55" s="7" customFormat="1" ht="15" customHeight="1" x14ac:dyDescent="0.25">
      <c r="A130" s="8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22"/>
      <c r="AM130" s="22"/>
      <c r="AN130" s="22"/>
      <c r="AO130" s="52"/>
      <c r="AP130" s="52"/>
      <c r="AQ130" s="52"/>
      <c r="AR130" s="203"/>
      <c r="AS130" s="203"/>
    </row>
    <row r="131" spans="1:55" s="7" customFormat="1" ht="15" customHeight="1" x14ac:dyDescent="0.25">
      <c r="A131" s="8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22"/>
      <c r="AM131" s="22"/>
      <c r="AN131" s="22"/>
      <c r="AO131" s="52"/>
      <c r="AP131" s="52"/>
      <c r="AQ131" s="52"/>
      <c r="AR131" s="203"/>
      <c r="AS131" s="203"/>
    </row>
    <row r="132" spans="1:55" s="7" customFormat="1" ht="15" customHeight="1" x14ac:dyDescent="0.25">
      <c r="A132" s="8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22"/>
      <c r="AM132" s="22"/>
      <c r="AN132" s="22"/>
      <c r="AO132" s="52"/>
      <c r="AP132" s="52"/>
      <c r="AQ132" s="52"/>
      <c r="AR132" s="203"/>
      <c r="AS132" s="203"/>
    </row>
    <row r="133" spans="1:55" s="7" customFormat="1" ht="15" customHeight="1" x14ac:dyDescent="0.25">
      <c r="A133" s="8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22"/>
      <c r="AM133" s="22"/>
      <c r="AN133" s="22"/>
      <c r="AO133" s="52"/>
      <c r="AP133" s="52"/>
      <c r="AQ133" s="52"/>
      <c r="AR133" s="203"/>
      <c r="AS133" s="203"/>
    </row>
    <row r="134" spans="1:55" s="7" customFormat="1" ht="15" customHeight="1" x14ac:dyDescent="0.25">
      <c r="A134" s="8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22"/>
      <c r="AM134" s="22"/>
      <c r="AN134" s="22"/>
      <c r="AO134" s="52"/>
      <c r="AP134" s="52"/>
      <c r="AQ134" s="52"/>
      <c r="AR134" s="203"/>
      <c r="AS134" s="203"/>
    </row>
    <row r="135" spans="1:55" s="7" customFormat="1" ht="15" customHeight="1" x14ac:dyDescent="0.25">
      <c r="A135" s="8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22"/>
      <c r="AM135" s="22"/>
      <c r="AN135" s="22"/>
      <c r="AO135" s="52"/>
      <c r="AP135" s="52"/>
      <c r="AQ135" s="52"/>
      <c r="AR135" s="203"/>
      <c r="AS135" s="203"/>
    </row>
    <row r="136" spans="1:55" ht="15" customHeight="1" x14ac:dyDescent="0.25">
      <c r="B136" s="119"/>
      <c r="C136" s="119"/>
      <c r="D136" s="119"/>
      <c r="E136" s="119"/>
      <c r="F136" s="119"/>
      <c r="G136" s="119"/>
      <c r="AG136" s="22"/>
      <c r="AH136" s="74"/>
      <c r="AI136" s="52"/>
      <c r="AJ136" s="52"/>
      <c r="AK136" s="22"/>
      <c r="AL136" s="22"/>
      <c r="AM136" s="22"/>
      <c r="AN136" s="22"/>
      <c r="AO136" s="22"/>
      <c r="AP136" s="22"/>
      <c r="AQ136" s="2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</row>
    <row r="137" spans="1:55" ht="15" customHeight="1" x14ac:dyDescent="0.25"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22"/>
      <c r="AH137" s="74"/>
      <c r="AI137" s="52"/>
      <c r="AJ137" s="52"/>
      <c r="AK137" s="22"/>
      <c r="AL137" s="22"/>
      <c r="AM137" s="22"/>
      <c r="AN137" s="22"/>
      <c r="AO137" s="22"/>
      <c r="AP137" s="22"/>
      <c r="AQ137" s="2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</row>
    <row r="138" spans="1:55" ht="15" customHeight="1" x14ac:dyDescent="0.25"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22"/>
      <c r="AH138" s="74"/>
      <c r="AI138" s="52"/>
      <c r="AJ138" s="52"/>
      <c r="AK138" s="22"/>
      <c r="AL138" s="22"/>
      <c r="AM138" s="22"/>
      <c r="AN138" s="22"/>
      <c r="AO138" s="22"/>
      <c r="AP138" s="22"/>
      <c r="AQ138" s="2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</row>
    <row r="139" spans="1:55" ht="15" customHeight="1" x14ac:dyDescent="0.25"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22"/>
      <c r="AH139" s="74"/>
      <c r="AI139" s="52"/>
      <c r="AJ139" s="52"/>
      <c r="AK139" s="22"/>
      <c r="AL139" s="22"/>
      <c r="AM139" s="22"/>
      <c r="AN139" s="22"/>
      <c r="AO139" s="22"/>
      <c r="AP139" s="22"/>
      <c r="AQ139" s="2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</row>
    <row r="140" spans="1:55" ht="15" customHeight="1" x14ac:dyDescent="0.25"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22"/>
      <c r="AH140" s="74"/>
      <c r="AI140" s="52"/>
      <c r="AJ140" s="52"/>
      <c r="AK140" s="22"/>
      <c r="AL140" s="22"/>
      <c r="AM140" s="22"/>
      <c r="AN140" s="22"/>
      <c r="AO140" s="22"/>
      <c r="AP140" s="22"/>
      <c r="AQ140" s="2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</row>
    <row r="141" spans="1:55" ht="15" customHeight="1" x14ac:dyDescent="0.25"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22"/>
      <c r="AH141" s="74"/>
      <c r="AI141" s="52"/>
      <c r="AJ141" s="52"/>
      <c r="AK141" s="22"/>
      <c r="AL141" s="22"/>
      <c r="AM141" s="22"/>
      <c r="AN141" s="22"/>
      <c r="AO141" s="22"/>
      <c r="AP141" s="22"/>
      <c r="AQ141" s="2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</row>
    <row r="142" spans="1:55" ht="15" customHeight="1" x14ac:dyDescent="0.25"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22"/>
      <c r="AH142" s="74"/>
      <c r="AI142" s="52"/>
      <c r="AJ142" s="52"/>
      <c r="AK142" s="22"/>
      <c r="AL142" s="22"/>
      <c r="AM142" s="22"/>
      <c r="AN142" s="22"/>
      <c r="AO142" s="22"/>
      <c r="AP142" s="22"/>
      <c r="AQ142" s="2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</row>
    <row r="143" spans="1:55" ht="15" customHeight="1" x14ac:dyDescent="0.25"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22"/>
      <c r="AH143" s="74"/>
      <c r="AI143" s="52"/>
      <c r="AJ143" s="52"/>
      <c r="AK143" s="22"/>
      <c r="AL143" s="22"/>
      <c r="AM143" s="22"/>
      <c r="AN143" s="22"/>
      <c r="AO143" s="22"/>
      <c r="AP143" s="22"/>
      <c r="AQ143" s="2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</row>
    <row r="144" spans="1:55" ht="15" customHeight="1" x14ac:dyDescent="0.25"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22"/>
      <c r="AH144" s="74"/>
      <c r="AI144" s="52"/>
      <c r="AJ144" s="52"/>
      <c r="AK144" s="22"/>
      <c r="AL144" s="22"/>
      <c r="AM144" s="22"/>
      <c r="AN144" s="22"/>
      <c r="AO144" s="22"/>
      <c r="AP144" s="22"/>
      <c r="AQ144" s="2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</row>
    <row r="145" spans="2:55" ht="15" customHeight="1" x14ac:dyDescent="0.25"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22"/>
      <c r="AH145" s="74"/>
      <c r="AI145" s="52"/>
      <c r="AJ145" s="52"/>
      <c r="AK145" s="22"/>
      <c r="AL145" s="22"/>
      <c r="AM145" s="22"/>
      <c r="AN145" s="22"/>
      <c r="AO145" s="22"/>
      <c r="AP145" s="22"/>
      <c r="AQ145" s="2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</row>
    <row r="146" spans="2:55" ht="15" customHeight="1" x14ac:dyDescent="0.25"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22"/>
      <c r="AH146" s="74"/>
      <c r="AI146" s="52"/>
      <c r="AJ146" s="52"/>
      <c r="AK146" s="22"/>
      <c r="AL146" s="22"/>
      <c r="AM146" s="22"/>
      <c r="AN146" s="22"/>
      <c r="AO146" s="22"/>
      <c r="AP146" s="22"/>
      <c r="AQ146" s="2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</row>
    <row r="147" spans="2:55" ht="15" customHeight="1" x14ac:dyDescent="0.25"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22"/>
      <c r="AH147" s="74"/>
      <c r="AI147" s="52"/>
      <c r="AJ147" s="52"/>
      <c r="AK147" s="22"/>
      <c r="AL147" s="22"/>
      <c r="AM147" s="22"/>
      <c r="AN147" s="22"/>
      <c r="AO147" s="22"/>
      <c r="AP147" s="22"/>
      <c r="AQ147" s="2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</row>
    <row r="148" spans="2:55" ht="15" customHeight="1" x14ac:dyDescent="0.25">
      <c r="B148" s="11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22"/>
      <c r="AH148" s="74"/>
      <c r="AI148" s="52"/>
      <c r="AJ148" s="52"/>
      <c r="AK148" s="22"/>
      <c r="AL148" s="22"/>
      <c r="AM148" s="22"/>
      <c r="AN148" s="22"/>
      <c r="AO148" s="22"/>
      <c r="AP148" s="22"/>
      <c r="AQ148" s="2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</row>
    <row r="149" spans="2:55" ht="15" customHeight="1" x14ac:dyDescent="0.25"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22"/>
      <c r="AH149" s="74"/>
      <c r="AI149" s="52"/>
      <c r="AJ149" s="52"/>
      <c r="AK149" s="22"/>
      <c r="AL149" s="22"/>
      <c r="AM149" s="22"/>
      <c r="AN149" s="22"/>
      <c r="AO149" s="22"/>
      <c r="AP149" s="22"/>
      <c r="AQ149" s="2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</row>
    <row r="150" spans="2:55" ht="15" customHeight="1" x14ac:dyDescent="0.25"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22"/>
      <c r="AH150" s="74"/>
      <c r="AI150" s="52"/>
      <c r="AJ150" s="52"/>
      <c r="AK150" s="22"/>
      <c r="AL150" s="22"/>
      <c r="AM150" s="22"/>
      <c r="AN150" s="22"/>
      <c r="AO150" s="22"/>
      <c r="AP150" s="22"/>
      <c r="AQ150" s="2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</row>
    <row r="151" spans="2:55" ht="15" customHeight="1" x14ac:dyDescent="0.25"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22"/>
      <c r="AH151" s="74"/>
      <c r="AI151" s="52"/>
      <c r="AJ151" s="52"/>
      <c r="AK151" s="22"/>
      <c r="AL151" s="22"/>
      <c r="AM151" s="22"/>
      <c r="AN151" s="22"/>
      <c r="AO151" s="22"/>
      <c r="AP151" s="22"/>
      <c r="AQ151" s="2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</row>
    <row r="152" spans="2:55" ht="15" customHeight="1" x14ac:dyDescent="0.25"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22"/>
      <c r="AH152" s="74"/>
      <c r="AI152" s="52"/>
      <c r="AJ152" s="52"/>
      <c r="AK152" s="22"/>
      <c r="AL152" s="22"/>
      <c r="AM152" s="22"/>
      <c r="AN152" s="22"/>
      <c r="AO152" s="22"/>
      <c r="AP152" s="22"/>
      <c r="AQ152" s="2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</row>
    <row r="153" spans="2:55" ht="15" customHeight="1" x14ac:dyDescent="0.25"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22"/>
      <c r="AH153" s="74"/>
      <c r="AI153" s="52"/>
      <c r="AJ153" s="52"/>
      <c r="AK153" s="22"/>
      <c r="AL153" s="22"/>
      <c r="AM153" s="22"/>
      <c r="AN153" s="22"/>
      <c r="AO153" s="22"/>
      <c r="AP153" s="22"/>
      <c r="AQ153" s="22"/>
    </row>
    <row r="154" spans="2:55" ht="15" customHeight="1" x14ac:dyDescent="0.25"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22"/>
      <c r="AH154" s="74"/>
      <c r="AI154" s="52"/>
      <c r="AJ154" s="52"/>
      <c r="AK154" s="22"/>
      <c r="AL154" s="22"/>
      <c r="AM154" s="22"/>
      <c r="AN154" s="22"/>
      <c r="AO154" s="22"/>
      <c r="AP154" s="22"/>
      <c r="AQ154" s="22"/>
    </row>
    <row r="155" spans="2:55" ht="15" customHeight="1" x14ac:dyDescent="0.25"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22"/>
      <c r="AH155" s="74"/>
      <c r="AI155" s="52"/>
      <c r="AJ155" s="52"/>
      <c r="AK155" s="22"/>
      <c r="AL155" s="22"/>
      <c r="AM155" s="22"/>
      <c r="AN155" s="22"/>
      <c r="AO155" s="22"/>
      <c r="AP155" s="22"/>
      <c r="AQ155" s="22"/>
    </row>
    <row r="156" spans="2:55" ht="15" customHeight="1" x14ac:dyDescent="0.25"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22"/>
      <c r="AH156" s="74"/>
      <c r="AI156" s="52"/>
      <c r="AJ156" s="52"/>
      <c r="AK156" s="22"/>
      <c r="AL156" s="22"/>
      <c r="AM156" s="22"/>
      <c r="AN156" s="22"/>
      <c r="AO156" s="22"/>
      <c r="AP156" s="22"/>
      <c r="AQ156" s="22"/>
    </row>
    <row r="157" spans="2:55" ht="15" customHeight="1" x14ac:dyDescent="0.25"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22"/>
      <c r="AH157" s="74"/>
      <c r="AI157" s="52"/>
      <c r="AJ157" s="52"/>
      <c r="AK157" s="22"/>
      <c r="AL157" s="22"/>
      <c r="AM157" s="22"/>
      <c r="AN157" s="22"/>
      <c r="AO157" s="22"/>
      <c r="AP157" s="22"/>
      <c r="AQ157" s="22"/>
    </row>
    <row r="158" spans="2:55" ht="15" customHeight="1" x14ac:dyDescent="0.25"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22"/>
      <c r="AH158" s="74"/>
      <c r="AI158" s="52"/>
      <c r="AJ158" s="52"/>
      <c r="AK158" s="22"/>
      <c r="AL158" s="22"/>
      <c r="AM158" s="22"/>
      <c r="AN158" s="22"/>
      <c r="AO158" s="22"/>
      <c r="AP158" s="22"/>
      <c r="AQ158" s="22"/>
    </row>
    <row r="159" spans="2:55" ht="15" customHeight="1" x14ac:dyDescent="0.25"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22"/>
      <c r="AH159" s="74"/>
      <c r="AI159" s="52"/>
      <c r="AJ159" s="52"/>
      <c r="AK159" s="22"/>
      <c r="AL159" s="22"/>
      <c r="AM159" s="22"/>
      <c r="AN159" s="22"/>
      <c r="AO159" s="22"/>
      <c r="AP159" s="22"/>
      <c r="AQ159" s="22"/>
    </row>
    <row r="160" spans="2:55" ht="15" customHeight="1" x14ac:dyDescent="0.25"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22"/>
      <c r="AH160" s="74"/>
      <c r="AI160" s="52"/>
      <c r="AJ160" s="52"/>
      <c r="AK160" s="22"/>
      <c r="AL160" s="22"/>
      <c r="AM160" s="22"/>
      <c r="AN160" s="22"/>
      <c r="AO160" s="22"/>
      <c r="AP160" s="22"/>
      <c r="AQ160" s="22"/>
    </row>
    <row r="161" spans="2:43" ht="15" customHeight="1" x14ac:dyDescent="0.25"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22"/>
      <c r="AH161" s="74"/>
      <c r="AI161" s="52"/>
      <c r="AJ161" s="52"/>
      <c r="AK161" s="22"/>
      <c r="AL161" s="22"/>
      <c r="AM161" s="22"/>
      <c r="AN161" s="22"/>
      <c r="AO161" s="22"/>
      <c r="AP161" s="22"/>
      <c r="AQ161" s="22"/>
    </row>
    <row r="162" spans="2:43" ht="15" customHeight="1" x14ac:dyDescent="0.25"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22"/>
      <c r="AH162" s="74"/>
      <c r="AI162" s="52"/>
      <c r="AJ162" s="52"/>
      <c r="AK162" s="22"/>
      <c r="AL162" s="22"/>
      <c r="AM162" s="22"/>
      <c r="AN162" s="22"/>
      <c r="AO162" s="22"/>
      <c r="AP162" s="22"/>
      <c r="AQ162" s="22"/>
    </row>
    <row r="163" spans="2:43" ht="15" customHeight="1" x14ac:dyDescent="0.25"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22"/>
      <c r="AH163" s="74"/>
      <c r="AI163" s="52"/>
      <c r="AJ163" s="52"/>
      <c r="AK163" s="22"/>
      <c r="AL163" s="22"/>
      <c r="AM163" s="22"/>
      <c r="AN163" s="22"/>
      <c r="AO163" s="22"/>
      <c r="AP163" s="22"/>
      <c r="AQ163" s="22"/>
    </row>
    <row r="164" spans="2:43" ht="15" customHeight="1" x14ac:dyDescent="0.25"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22"/>
      <c r="AH164" s="74"/>
      <c r="AI164" s="52"/>
      <c r="AJ164" s="52"/>
      <c r="AK164" s="22"/>
      <c r="AL164" s="22"/>
      <c r="AM164" s="22"/>
      <c r="AN164" s="22"/>
      <c r="AO164" s="22"/>
      <c r="AP164" s="22"/>
      <c r="AQ164" s="22"/>
    </row>
    <row r="165" spans="2:43" ht="15" customHeight="1" x14ac:dyDescent="0.25"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22"/>
      <c r="AH165" s="74"/>
      <c r="AI165" s="52"/>
      <c r="AJ165" s="52"/>
      <c r="AK165" s="22"/>
      <c r="AL165" s="22"/>
      <c r="AM165" s="22"/>
      <c r="AN165" s="22"/>
      <c r="AO165" s="22"/>
      <c r="AP165" s="22"/>
      <c r="AQ165" s="22"/>
    </row>
    <row r="166" spans="2:43" ht="15" customHeight="1" x14ac:dyDescent="0.25"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22"/>
      <c r="AH166" s="74"/>
      <c r="AI166" s="52"/>
      <c r="AJ166" s="52"/>
      <c r="AK166" s="22"/>
      <c r="AL166" s="22"/>
      <c r="AM166" s="22"/>
      <c r="AN166" s="22"/>
      <c r="AO166" s="22"/>
      <c r="AP166" s="22"/>
      <c r="AQ166" s="22"/>
    </row>
    <row r="167" spans="2:43" ht="15" customHeight="1" x14ac:dyDescent="0.25"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22"/>
      <c r="AH167" s="74"/>
      <c r="AI167" s="52"/>
      <c r="AJ167" s="52"/>
      <c r="AK167" s="22"/>
      <c r="AL167" s="22"/>
      <c r="AM167" s="22"/>
      <c r="AN167" s="22"/>
      <c r="AO167" s="22"/>
      <c r="AP167" s="22"/>
      <c r="AQ167" s="22"/>
    </row>
    <row r="168" spans="2:43" ht="15" customHeight="1" x14ac:dyDescent="0.25"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22"/>
      <c r="AH168" s="74"/>
      <c r="AI168" s="52"/>
      <c r="AJ168" s="52"/>
      <c r="AK168" s="22"/>
      <c r="AL168" s="22"/>
      <c r="AM168" s="22"/>
      <c r="AN168" s="22"/>
      <c r="AO168" s="22"/>
      <c r="AP168" s="22"/>
      <c r="AQ168" s="22"/>
    </row>
    <row r="169" spans="2:43" ht="15" customHeight="1" x14ac:dyDescent="0.25"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22"/>
      <c r="AH169" s="74"/>
      <c r="AI169" s="52"/>
      <c r="AJ169" s="52"/>
      <c r="AK169" s="22"/>
      <c r="AL169" s="22"/>
      <c r="AM169" s="22"/>
      <c r="AN169" s="22"/>
      <c r="AO169" s="22"/>
      <c r="AP169" s="22"/>
      <c r="AQ169" s="22"/>
    </row>
    <row r="170" spans="2:43" ht="15" customHeight="1" x14ac:dyDescent="0.25"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22"/>
      <c r="AH170" s="74"/>
      <c r="AI170" s="52"/>
      <c r="AJ170" s="52"/>
      <c r="AK170" s="22"/>
      <c r="AL170" s="22"/>
      <c r="AM170" s="22"/>
      <c r="AN170" s="22"/>
      <c r="AO170" s="22"/>
      <c r="AP170" s="22"/>
      <c r="AQ170" s="22"/>
    </row>
    <row r="171" spans="2:43" ht="15" customHeight="1" x14ac:dyDescent="0.25"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22"/>
      <c r="AH171" s="74"/>
      <c r="AI171" s="52"/>
      <c r="AJ171" s="52"/>
      <c r="AK171" s="22"/>
      <c r="AL171" s="22"/>
      <c r="AM171" s="22"/>
      <c r="AN171" s="22"/>
      <c r="AO171" s="22"/>
      <c r="AP171" s="22"/>
      <c r="AQ171" s="22"/>
    </row>
    <row r="172" spans="2:43" ht="15" customHeight="1" x14ac:dyDescent="0.25"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22"/>
      <c r="AH172" s="74"/>
      <c r="AI172" s="52"/>
      <c r="AJ172" s="52"/>
      <c r="AK172" s="22"/>
      <c r="AL172" s="22"/>
      <c r="AM172" s="22"/>
      <c r="AN172" s="22"/>
      <c r="AO172" s="22"/>
      <c r="AP172" s="22"/>
      <c r="AQ172" s="22"/>
    </row>
    <row r="173" spans="2:43" ht="15" customHeight="1" x14ac:dyDescent="0.25"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22"/>
      <c r="AH173" s="74"/>
      <c r="AI173" s="52"/>
      <c r="AJ173" s="52"/>
      <c r="AK173" s="22"/>
      <c r="AL173" s="22"/>
      <c r="AM173" s="22"/>
      <c r="AN173" s="22"/>
      <c r="AO173" s="22"/>
      <c r="AP173" s="22"/>
      <c r="AQ173" s="22"/>
    </row>
    <row r="174" spans="2:43" ht="15" customHeight="1" x14ac:dyDescent="0.25"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22"/>
      <c r="AH174" s="74"/>
      <c r="AI174" s="52"/>
      <c r="AJ174" s="52"/>
      <c r="AK174" s="22"/>
      <c r="AL174" s="22"/>
      <c r="AM174" s="22"/>
      <c r="AN174" s="22"/>
      <c r="AO174" s="22"/>
      <c r="AP174" s="22"/>
      <c r="AQ174" s="22"/>
    </row>
    <row r="175" spans="2:43" ht="15" customHeight="1" x14ac:dyDescent="0.25"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22"/>
      <c r="AH175" s="74"/>
      <c r="AI175" s="52"/>
      <c r="AJ175" s="52"/>
      <c r="AK175" s="22"/>
      <c r="AL175" s="22"/>
      <c r="AM175" s="22"/>
      <c r="AN175" s="22"/>
      <c r="AO175" s="22"/>
      <c r="AP175" s="22"/>
      <c r="AQ175" s="22"/>
    </row>
    <row r="176" spans="2:43" ht="15" customHeight="1" x14ac:dyDescent="0.25"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22"/>
      <c r="AH176" s="74"/>
      <c r="AI176" s="52"/>
      <c r="AJ176" s="52"/>
      <c r="AK176" s="22"/>
      <c r="AL176" s="22"/>
      <c r="AM176" s="22"/>
      <c r="AN176" s="22"/>
      <c r="AO176" s="22"/>
      <c r="AP176" s="22"/>
      <c r="AQ176" s="22"/>
    </row>
    <row r="177" spans="2:43" ht="15" customHeight="1" x14ac:dyDescent="0.25"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22"/>
      <c r="AH177" s="74"/>
      <c r="AI177" s="52"/>
      <c r="AJ177" s="52"/>
      <c r="AK177" s="22"/>
      <c r="AL177" s="22"/>
      <c r="AM177" s="22"/>
      <c r="AN177" s="22"/>
      <c r="AO177" s="22"/>
      <c r="AP177" s="22"/>
      <c r="AQ177" s="22"/>
    </row>
    <row r="178" spans="2:43" ht="15" customHeight="1" x14ac:dyDescent="0.25"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22"/>
      <c r="AH178" s="74"/>
      <c r="AI178" s="52"/>
      <c r="AJ178" s="52"/>
      <c r="AK178" s="22"/>
      <c r="AL178" s="22"/>
      <c r="AM178" s="22"/>
      <c r="AN178" s="22"/>
      <c r="AO178" s="22"/>
      <c r="AP178" s="22"/>
      <c r="AQ178" s="22"/>
    </row>
    <row r="179" spans="2:43" ht="15" customHeight="1" x14ac:dyDescent="0.25">
      <c r="B179" s="11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22"/>
      <c r="AH179" s="74"/>
      <c r="AI179" s="52"/>
      <c r="AJ179" s="52"/>
      <c r="AK179" s="22"/>
      <c r="AL179" s="22"/>
      <c r="AM179" s="22"/>
      <c r="AN179" s="22"/>
      <c r="AO179" s="22"/>
      <c r="AP179" s="22"/>
      <c r="AQ179" s="22"/>
    </row>
    <row r="180" spans="2:43" ht="15" customHeight="1" x14ac:dyDescent="0.25"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22"/>
      <c r="AH180" s="74"/>
      <c r="AI180" s="52"/>
      <c r="AJ180" s="52"/>
      <c r="AK180" s="22"/>
      <c r="AL180" s="22"/>
      <c r="AM180" s="22"/>
      <c r="AN180" s="22"/>
      <c r="AO180" s="22"/>
      <c r="AP180" s="22"/>
      <c r="AQ180" s="22"/>
    </row>
    <row r="181" spans="2:43" ht="15" customHeight="1" x14ac:dyDescent="0.25"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22"/>
      <c r="AH181" s="74"/>
      <c r="AI181" s="52"/>
      <c r="AJ181" s="52"/>
      <c r="AK181" s="22"/>
      <c r="AL181" s="22"/>
      <c r="AM181" s="22"/>
      <c r="AN181" s="22"/>
      <c r="AO181" s="22"/>
      <c r="AP181" s="22"/>
      <c r="AQ181" s="22"/>
    </row>
    <row r="182" spans="2:43" ht="15" customHeight="1" x14ac:dyDescent="0.25"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22"/>
      <c r="AH182" s="74"/>
      <c r="AI182" s="52"/>
      <c r="AJ182" s="52"/>
      <c r="AK182" s="22"/>
      <c r="AL182" s="22"/>
      <c r="AM182" s="22"/>
      <c r="AN182" s="22"/>
      <c r="AO182" s="22"/>
      <c r="AP182" s="22"/>
      <c r="AQ182" s="22"/>
    </row>
    <row r="183" spans="2:43" ht="15" customHeight="1" x14ac:dyDescent="0.25"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22"/>
      <c r="AH183" s="74"/>
      <c r="AI183" s="52"/>
      <c r="AJ183" s="52"/>
      <c r="AK183" s="22"/>
      <c r="AL183" s="22"/>
      <c r="AM183" s="22"/>
      <c r="AN183" s="22"/>
      <c r="AO183" s="22"/>
      <c r="AP183" s="22"/>
      <c r="AQ183" s="22"/>
    </row>
    <row r="184" spans="2:43" ht="15" customHeight="1" x14ac:dyDescent="0.25"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22"/>
      <c r="AH184" s="74"/>
      <c r="AI184" s="52"/>
      <c r="AJ184" s="52"/>
      <c r="AK184" s="22"/>
      <c r="AL184" s="22"/>
      <c r="AM184" s="22"/>
      <c r="AN184" s="22"/>
      <c r="AO184" s="22"/>
      <c r="AP184" s="22"/>
      <c r="AQ184" s="22"/>
    </row>
    <row r="185" spans="2:43" ht="15" customHeight="1" x14ac:dyDescent="0.25"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22"/>
      <c r="AH185" s="74"/>
      <c r="AI185" s="52"/>
      <c r="AJ185" s="52"/>
      <c r="AK185" s="22"/>
      <c r="AL185" s="22"/>
      <c r="AM185" s="22"/>
      <c r="AN185" s="22"/>
      <c r="AO185" s="22"/>
      <c r="AP185" s="22"/>
      <c r="AQ185" s="22"/>
    </row>
    <row r="186" spans="2:43" ht="15" customHeight="1" x14ac:dyDescent="0.25"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22"/>
      <c r="AH186" s="74"/>
      <c r="AI186" s="52"/>
      <c r="AJ186" s="52"/>
      <c r="AK186" s="22"/>
      <c r="AL186" s="22"/>
      <c r="AM186" s="22"/>
      <c r="AN186" s="22"/>
      <c r="AO186" s="22"/>
      <c r="AP186" s="22"/>
      <c r="AQ186" s="22"/>
    </row>
    <row r="187" spans="2:43" ht="15" customHeight="1" x14ac:dyDescent="0.25"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22"/>
      <c r="AH187" s="74"/>
      <c r="AI187" s="52"/>
      <c r="AJ187" s="52"/>
      <c r="AK187" s="22"/>
      <c r="AL187" s="22"/>
      <c r="AM187" s="22"/>
      <c r="AN187" s="22"/>
      <c r="AO187" s="22"/>
      <c r="AP187" s="22"/>
      <c r="AQ187" s="22"/>
    </row>
    <row r="188" spans="2:43" ht="15" customHeight="1" x14ac:dyDescent="0.25"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22"/>
      <c r="AH188" s="74"/>
      <c r="AI188" s="52"/>
      <c r="AJ188" s="52"/>
      <c r="AK188" s="22"/>
      <c r="AL188" s="22"/>
      <c r="AM188" s="22"/>
      <c r="AN188" s="22"/>
      <c r="AO188" s="22"/>
      <c r="AP188" s="22"/>
      <c r="AQ188" s="22"/>
    </row>
    <row r="189" spans="2:43" ht="15" customHeight="1" x14ac:dyDescent="0.25"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22"/>
      <c r="AH189" s="74"/>
      <c r="AI189" s="52"/>
      <c r="AJ189" s="52"/>
      <c r="AK189" s="22"/>
      <c r="AL189" s="22"/>
      <c r="AM189" s="22"/>
      <c r="AN189" s="22"/>
      <c r="AO189" s="22"/>
      <c r="AP189" s="22"/>
      <c r="AQ189" s="22"/>
    </row>
    <row r="190" spans="2:43" ht="15" customHeight="1" x14ac:dyDescent="0.25"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22"/>
      <c r="AH190" s="74"/>
      <c r="AI190" s="52"/>
      <c r="AJ190" s="52"/>
      <c r="AK190" s="22"/>
      <c r="AL190" s="22"/>
      <c r="AM190" s="22"/>
      <c r="AN190" s="22"/>
      <c r="AO190" s="22"/>
      <c r="AP190" s="22"/>
      <c r="AQ190" s="22"/>
    </row>
    <row r="191" spans="2:43" ht="15" customHeight="1" x14ac:dyDescent="0.25"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22"/>
      <c r="AH191" s="74"/>
      <c r="AI191" s="52"/>
      <c r="AJ191" s="52"/>
      <c r="AK191" s="22"/>
      <c r="AL191" s="22"/>
      <c r="AM191" s="22"/>
      <c r="AN191" s="22"/>
      <c r="AO191" s="22"/>
      <c r="AP191" s="22"/>
      <c r="AQ191" s="22"/>
    </row>
    <row r="192" spans="2:43" ht="15" customHeight="1" x14ac:dyDescent="0.25"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22"/>
      <c r="AH192" s="74"/>
      <c r="AI192" s="52"/>
      <c r="AJ192" s="52"/>
      <c r="AK192" s="22"/>
      <c r="AL192" s="22"/>
      <c r="AM192" s="22"/>
      <c r="AN192" s="22"/>
      <c r="AO192" s="22"/>
      <c r="AP192" s="22"/>
      <c r="AQ192" s="22"/>
    </row>
    <row r="193" spans="2:43" ht="15" customHeight="1" x14ac:dyDescent="0.25"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22"/>
      <c r="AH193" s="74"/>
      <c r="AI193" s="52"/>
      <c r="AJ193" s="52"/>
      <c r="AK193" s="22"/>
      <c r="AL193" s="22"/>
      <c r="AM193" s="22"/>
      <c r="AN193" s="22"/>
      <c r="AO193" s="22"/>
      <c r="AP193" s="22"/>
      <c r="AQ193" s="22"/>
    </row>
    <row r="194" spans="2:43" ht="15" customHeight="1" x14ac:dyDescent="0.25"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22"/>
      <c r="AH194" s="74"/>
      <c r="AI194" s="52"/>
      <c r="AJ194" s="52"/>
      <c r="AK194" s="22"/>
      <c r="AL194" s="22"/>
      <c r="AM194" s="22"/>
      <c r="AN194" s="22"/>
      <c r="AO194" s="22"/>
      <c r="AP194" s="22"/>
      <c r="AQ194" s="22"/>
    </row>
    <row r="195" spans="2:43" ht="15" customHeight="1" x14ac:dyDescent="0.25"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22"/>
      <c r="AH195" s="74"/>
      <c r="AI195" s="52"/>
      <c r="AJ195" s="52"/>
      <c r="AK195" s="22"/>
      <c r="AL195" s="22"/>
      <c r="AM195" s="22"/>
      <c r="AN195" s="22"/>
      <c r="AO195" s="22"/>
      <c r="AP195" s="22"/>
      <c r="AQ195" s="22"/>
    </row>
    <row r="196" spans="2:43" ht="15" customHeight="1" x14ac:dyDescent="0.25"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19"/>
      <c r="AG196" s="22"/>
      <c r="AH196" s="74"/>
      <c r="AI196" s="52"/>
      <c r="AJ196" s="52"/>
      <c r="AK196" s="22"/>
      <c r="AL196" s="22"/>
      <c r="AM196" s="22"/>
      <c r="AN196" s="22"/>
      <c r="AO196" s="22"/>
      <c r="AP196" s="22"/>
      <c r="AQ196" s="22"/>
    </row>
    <row r="197" spans="2:43" ht="15" customHeight="1" x14ac:dyDescent="0.25"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22"/>
      <c r="AH197" s="74"/>
      <c r="AI197" s="52"/>
      <c r="AJ197" s="52"/>
      <c r="AK197" s="22"/>
      <c r="AL197" s="22"/>
      <c r="AM197" s="22"/>
      <c r="AN197" s="22"/>
      <c r="AO197" s="22"/>
      <c r="AP197" s="22"/>
      <c r="AQ197" s="22"/>
    </row>
    <row r="198" spans="2:43" ht="15" customHeight="1" x14ac:dyDescent="0.25"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22"/>
      <c r="AH198" s="74"/>
      <c r="AI198" s="52"/>
      <c r="AJ198" s="52"/>
      <c r="AK198" s="22"/>
      <c r="AL198" s="22"/>
      <c r="AM198" s="22"/>
      <c r="AN198" s="22"/>
      <c r="AO198" s="22"/>
      <c r="AP198" s="22"/>
      <c r="AQ198" s="22"/>
    </row>
    <row r="199" spans="2:43" ht="15" customHeight="1" x14ac:dyDescent="0.25"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22"/>
      <c r="AH199" s="74"/>
      <c r="AI199" s="52"/>
      <c r="AJ199" s="52"/>
      <c r="AK199" s="22"/>
      <c r="AL199" s="22"/>
      <c r="AM199" s="22"/>
      <c r="AN199" s="22"/>
      <c r="AO199" s="22"/>
      <c r="AP199" s="22"/>
      <c r="AQ199" s="22"/>
    </row>
    <row r="200" spans="2:43" ht="15" customHeight="1" x14ac:dyDescent="0.25"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22"/>
      <c r="AH200" s="74"/>
      <c r="AI200" s="52"/>
      <c r="AJ200" s="52"/>
      <c r="AK200" s="22"/>
      <c r="AL200" s="22"/>
      <c r="AM200" s="22"/>
      <c r="AN200" s="22"/>
      <c r="AO200" s="22"/>
      <c r="AP200" s="22"/>
      <c r="AQ200" s="22"/>
    </row>
    <row r="201" spans="2:43" ht="15" customHeight="1" x14ac:dyDescent="0.25"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22"/>
      <c r="AH201" s="74"/>
      <c r="AI201" s="52"/>
      <c r="AJ201" s="52"/>
      <c r="AK201" s="22"/>
      <c r="AL201" s="22"/>
      <c r="AM201" s="22"/>
      <c r="AN201" s="22"/>
      <c r="AO201" s="22"/>
      <c r="AP201" s="22"/>
      <c r="AQ201" s="22"/>
    </row>
    <row r="202" spans="2:43" ht="15" customHeight="1" x14ac:dyDescent="0.25"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22"/>
      <c r="AH202" s="74"/>
      <c r="AI202" s="52"/>
      <c r="AJ202" s="52"/>
      <c r="AK202" s="22"/>
      <c r="AL202" s="22"/>
      <c r="AM202" s="22"/>
      <c r="AN202" s="22"/>
      <c r="AO202" s="22"/>
      <c r="AP202" s="22"/>
      <c r="AQ202" s="22"/>
    </row>
    <row r="203" spans="2:43" ht="15" customHeight="1" x14ac:dyDescent="0.25"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22"/>
      <c r="AH203" s="74"/>
      <c r="AI203" s="52"/>
      <c r="AJ203" s="52"/>
      <c r="AK203" s="22"/>
      <c r="AL203" s="22"/>
      <c r="AM203" s="22"/>
      <c r="AN203" s="22"/>
      <c r="AO203" s="22"/>
      <c r="AP203" s="22"/>
      <c r="AQ203" s="22"/>
    </row>
    <row r="204" spans="2:43" ht="15" customHeight="1" x14ac:dyDescent="0.25"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22"/>
      <c r="AH204" s="74"/>
      <c r="AI204" s="52"/>
      <c r="AJ204" s="52"/>
      <c r="AK204" s="22"/>
      <c r="AL204" s="22"/>
      <c r="AM204" s="22"/>
      <c r="AN204" s="22"/>
      <c r="AO204" s="22"/>
      <c r="AP204" s="22"/>
      <c r="AQ204" s="22"/>
    </row>
    <row r="205" spans="2:43" ht="15" customHeight="1" x14ac:dyDescent="0.25"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22"/>
      <c r="AH205" s="74"/>
      <c r="AI205" s="52"/>
      <c r="AJ205" s="52"/>
      <c r="AK205" s="22"/>
      <c r="AL205" s="22"/>
      <c r="AM205" s="22"/>
      <c r="AN205" s="22"/>
      <c r="AO205" s="22"/>
      <c r="AP205" s="22"/>
      <c r="AQ205" s="22"/>
    </row>
    <row r="206" spans="2:43" ht="15" customHeight="1" x14ac:dyDescent="0.25"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22"/>
      <c r="AH206" s="74"/>
      <c r="AI206" s="52"/>
      <c r="AJ206" s="52"/>
    </row>
    <row r="207" spans="2:43" ht="15" customHeight="1" x14ac:dyDescent="0.25"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22"/>
      <c r="AH207" s="74"/>
      <c r="AI207" s="52"/>
      <c r="AJ207" s="52"/>
    </row>
    <row r="208" spans="2:43" ht="15" customHeight="1" x14ac:dyDescent="0.25"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22"/>
      <c r="AH208" s="74"/>
      <c r="AI208" s="52"/>
      <c r="AJ208" s="52"/>
    </row>
    <row r="209" spans="2:39" ht="15" customHeight="1" x14ac:dyDescent="0.25"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22"/>
      <c r="AH209" s="74"/>
      <c r="AI209" s="52"/>
      <c r="AJ209" s="52"/>
    </row>
    <row r="210" spans="2:39" ht="15" customHeight="1" x14ac:dyDescent="0.25"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22"/>
      <c r="AH210" s="74"/>
      <c r="AI210" s="52"/>
      <c r="AJ210" s="52"/>
    </row>
    <row r="211" spans="2:39" ht="15" customHeight="1" x14ac:dyDescent="0.25"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22"/>
      <c r="AH211" s="74"/>
      <c r="AI211" s="52"/>
      <c r="AJ211" s="52"/>
    </row>
    <row r="212" spans="2:39" ht="15" customHeight="1" x14ac:dyDescent="0.25"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22"/>
      <c r="AH212" s="74"/>
      <c r="AI212" s="52"/>
      <c r="AJ212" s="52"/>
    </row>
    <row r="213" spans="2:39" ht="15" customHeight="1" x14ac:dyDescent="0.25">
      <c r="AA213" s="119"/>
      <c r="AB213" s="119"/>
      <c r="AC213" s="119"/>
      <c r="AD213" s="119"/>
      <c r="AE213" s="119"/>
      <c r="AF213" s="119"/>
    </row>
    <row r="214" spans="2:39" ht="15" customHeight="1" x14ac:dyDescent="0.25">
      <c r="AA214" s="119"/>
      <c r="AB214" s="119"/>
      <c r="AC214" s="119"/>
      <c r="AD214" s="119"/>
      <c r="AE214" s="119"/>
      <c r="AF214" s="119"/>
    </row>
    <row r="215" spans="2:39" ht="15" customHeight="1" x14ac:dyDescent="0.25">
      <c r="AA215" s="119"/>
      <c r="AB215" s="119"/>
      <c r="AC215" s="119"/>
      <c r="AD215" s="119"/>
      <c r="AE215" s="119"/>
      <c r="AF215" s="119"/>
    </row>
    <row r="216" spans="2:39" ht="15" customHeight="1" x14ac:dyDescent="0.25">
      <c r="AA216" s="119"/>
      <c r="AB216" s="119"/>
      <c r="AC216" s="119"/>
      <c r="AD216" s="119"/>
      <c r="AE216" s="119"/>
      <c r="AF216" s="119"/>
    </row>
    <row r="217" spans="2:39" ht="15" customHeight="1" x14ac:dyDescent="0.25"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  <c r="AK217" s="119"/>
      <c r="AL217" s="119"/>
      <c r="AM217" s="119"/>
    </row>
    <row r="218" spans="2:39" ht="15" customHeight="1" x14ac:dyDescent="0.25"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  <c r="AK218" s="119"/>
      <c r="AL218" s="119"/>
      <c r="AM218" s="119"/>
    </row>
    <row r="219" spans="2:39" ht="15" customHeight="1" x14ac:dyDescent="0.25"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</row>
    <row r="220" spans="2:39" ht="15" customHeight="1" x14ac:dyDescent="0.25"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  <c r="AK220" s="119"/>
      <c r="AL220" s="119"/>
      <c r="AM220" s="119"/>
    </row>
    <row r="221" spans="2:39" ht="15" customHeight="1" x14ac:dyDescent="0.25"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  <c r="AK221" s="119"/>
      <c r="AL221" s="119"/>
      <c r="AM221" s="119"/>
    </row>
    <row r="222" spans="2:39" ht="15" customHeight="1" x14ac:dyDescent="0.25"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  <c r="AK222" s="119"/>
      <c r="AL222" s="119"/>
      <c r="AM222" s="119"/>
    </row>
    <row r="223" spans="2:39" ht="15" customHeight="1" x14ac:dyDescent="0.25"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</row>
    <row r="224" spans="2:39" ht="15" customHeight="1" x14ac:dyDescent="0.25">
      <c r="AA224" s="119"/>
      <c r="AB224" s="119"/>
      <c r="AC224" s="119"/>
      <c r="AD224" s="119"/>
      <c r="AE224" s="119"/>
      <c r="AF224" s="119"/>
      <c r="AG224" s="119"/>
      <c r="AH224" s="119"/>
      <c r="AI224" s="119"/>
      <c r="AJ224" s="119"/>
      <c r="AK224" s="119"/>
      <c r="AL224" s="119"/>
      <c r="AM224" s="119"/>
    </row>
    <row r="225" spans="2:43" ht="15" customHeight="1" x14ac:dyDescent="0.25"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  <c r="AM225" s="119"/>
    </row>
    <row r="226" spans="2:43" ht="15" customHeight="1" x14ac:dyDescent="0.25"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  <c r="AM226" s="119"/>
    </row>
    <row r="227" spans="2:43" ht="15" customHeight="1" x14ac:dyDescent="0.25"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  <c r="AM227" s="119"/>
    </row>
    <row r="228" spans="2:43" ht="15" customHeight="1" x14ac:dyDescent="0.25"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/>
      <c r="AM228" s="119"/>
    </row>
    <row r="229" spans="2:43" ht="15" customHeight="1" x14ac:dyDescent="0.25"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  <c r="AM229" s="119"/>
    </row>
    <row r="230" spans="2:43" ht="15" customHeight="1" x14ac:dyDescent="0.25"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  <c r="AM230" s="119"/>
    </row>
    <row r="231" spans="2:43" ht="15" customHeight="1" x14ac:dyDescent="0.25"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</row>
    <row r="232" spans="2:43" ht="15" customHeight="1" x14ac:dyDescent="0.25"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  <c r="AL232" s="119"/>
      <c r="AM232" s="119"/>
    </row>
    <row r="233" spans="2:43" ht="15" customHeight="1" x14ac:dyDescent="0.2"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  <c r="AM233" s="119"/>
      <c r="AN233" s="119"/>
      <c r="AO233" s="119"/>
      <c r="AP233" s="119"/>
      <c r="AQ233" s="119"/>
    </row>
    <row r="234" spans="2:43" ht="15" customHeight="1" x14ac:dyDescent="0.2"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  <c r="AM234" s="119"/>
      <c r="AN234" s="119"/>
      <c r="AO234" s="119"/>
      <c r="AP234" s="119"/>
      <c r="AQ234" s="119"/>
    </row>
    <row r="235" spans="2:43" ht="15" customHeight="1" x14ac:dyDescent="0.2"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  <c r="AM235" s="119"/>
      <c r="AN235" s="119"/>
      <c r="AO235" s="119"/>
      <c r="AP235" s="119"/>
      <c r="AQ235" s="119"/>
    </row>
    <row r="236" spans="2:43" ht="15" customHeight="1" x14ac:dyDescent="0.2"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  <c r="AM236" s="119"/>
      <c r="AN236" s="119"/>
      <c r="AO236" s="119"/>
      <c r="AP236" s="119"/>
      <c r="AQ236" s="119"/>
    </row>
    <row r="237" spans="2:43" ht="15" customHeight="1" x14ac:dyDescent="0.2"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  <c r="AM237" s="119"/>
      <c r="AN237" s="119"/>
      <c r="AO237" s="119"/>
      <c r="AP237" s="119"/>
      <c r="AQ237" s="119"/>
    </row>
    <row r="238" spans="2:43" ht="15" customHeight="1" x14ac:dyDescent="0.2"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  <c r="AK238" s="119"/>
      <c r="AL238" s="119"/>
      <c r="AM238" s="119"/>
      <c r="AN238" s="119"/>
      <c r="AO238" s="119"/>
      <c r="AP238" s="119"/>
      <c r="AQ238" s="119"/>
    </row>
    <row r="239" spans="2:43" ht="15" customHeight="1" x14ac:dyDescent="0.2"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  <c r="AM239" s="119"/>
      <c r="AN239" s="119"/>
      <c r="AO239" s="119"/>
      <c r="AP239" s="119"/>
      <c r="AQ239" s="119"/>
    </row>
    <row r="240" spans="2:43" ht="15" customHeight="1" x14ac:dyDescent="0.2"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  <c r="AK240" s="119"/>
      <c r="AL240" s="119"/>
      <c r="AM240" s="119"/>
      <c r="AN240" s="119"/>
      <c r="AO240" s="119"/>
      <c r="AP240" s="119"/>
      <c r="AQ240" s="119"/>
    </row>
    <row r="241" spans="2:43" ht="15" customHeight="1" x14ac:dyDescent="0.2"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  <c r="AM241" s="119"/>
      <c r="AN241" s="119"/>
      <c r="AO241" s="119"/>
      <c r="AP241" s="119"/>
      <c r="AQ241" s="119"/>
    </row>
    <row r="242" spans="2:43" ht="15" customHeight="1" x14ac:dyDescent="0.2"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  <c r="AM242" s="119"/>
      <c r="AN242" s="119"/>
      <c r="AO242" s="119"/>
      <c r="AP242" s="119"/>
      <c r="AQ242" s="119"/>
    </row>
    <row r="243" spans="2:43" ht="15" customHeight="1" x14ac:dyDescent="0.2"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  <c r="AM243" s="119"/>
      <c r="AN243" s="119"/>
      <c r="AO243" s="119"/>
      <c r="AP243" s="119"/>
      <c r="AQ243" s="119"/>
    </row>
    <row r="244" spans="2:43" ht="15" customHeight="1" x14ac:dyDescent="0.2"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  <c r="AM244" s="119"/>
      <c r="AN244" s="119"/>
      <c r="AO244" s="119"/>
      <c r="AP244" s="119"/>
      <c r="AQ244" s="119"/>
    </row>
  </sheetData>
  <sortState ref="B91:H107">
    <sortCondition ref="D91:D10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55" customWidth="1"/>
    <col min="13" max="13" width="6.28515625" style="55" customWidth="1"/>
    <col min="14" max="14" width="6.140625" style="55" customWidth="1"/>
    <col min="15" max="15" width="6.28515625" style="55" customWidth="1"/>
    <col min="16" max="16" width="0.7109375" style="55" customWidth="1"/>
    <col min="17" max="21" width="5.42578125" customWidth="1"/>
    <col min="22" max="22" width="9.425781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55" customWidth="1"/>
    <col min="38" max="38" width="0.7109375" style="5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2"/>
      <c r="B1" s="2" t="s">
        <v>47</v>
      </c>
      <c r="C1" s="3"/>
      <c r="D1" s="4"/>
      <c r="E1" s="5" t="s">
        <v>64</v>
      </c>
      <c r="F1" s="143"/>
      <c r="G1" s="87"/>
      <c r="H1" s="87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3"/>
      <c r="AB1" s="143"/>
      <c r="AC1" s="87"/>
      <c r="AD1" s="87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</row>
    <row r="2" spans="1:57" ht="14.25" x14ac:dyDescent="0.2">
      <c r="A2" s="52"/>
      <c r="B2" s="82" t="s">
        <v>66</v>
      </c>
      <c r="C2" s="83"/>
      <c r="D2" s="84"/>
      <c r="E2" s="12" t="s">
        <v>13</v>
      </c>
      <c r="F2" s="13"/>
      <c r="G2" s="13"/>
      <c r="H2" s="13"/>
      <c r="I2" s="19"/>
      <c r="J2" s="14"/>
      <c r="K2" s="120"/>
      <c r="L2" s="21" t="s">
        <v>122</v>
      </c>
      <c r="M2" s="13"/>
      <c r="N2" s="13"/>
      <c r="O2" s="20"/>
      <c r="P2" s="18"/>
      <c r="Q2" s="21" t="s">
        <v>123</v>
      </c>
      <c r="R2" s="13"/>
      <c r="S2" s="13"/>
      <c r="T2" s="13"/>
      <c r="U2" s="19"/>
      <c r="V2" s="20"/>
      <c r="W2" s="18"/>
      <c r="X2" s="144" t="s">
        <v>124</v>
      </c>
      <c r="Y2" s="145"/>
      <c r="Z2" s="146"/>
      <c r="AA2" s="12" t="s">
        <v>13</v>
      </c>
      <c r="AB2" s="13"/>
      <c r="AC2" s="13"/>
      <c r="AD2" s="13"/>
      <c r="AE2" s="19"/>
      <c r="AF2" s="14"/>
      <c r="AG2" s="120"/>
      <c r="AH2" s="21" t="s">
        <v>125</v>
      </c>
      <c r="AI2" s="13"/>
      <c r="AJ2" s="13"/>
      <c r="AK2" s="20"/>
      <c r="AL2" s="18"/>
      <c r="AM2" s="21" t="s">
        <v>123</v>
      </c>
      <c r="AN2" s="13"/>
      <c r="AO2" s="13"/>
      <c r="AP2" s="13"/>
      <c r="AQ2" s="19"/>
      <c r="AR2" s="20"/>
      <c r="AS2" s="147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</row>
    <row r="3" spans="1:57" ht="14.25" x14ac:dyDescent="0.2">
      <c r="A3" s="5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47"/>
      <c r="L3" s="17" t="s">
        <v>5</v>
      </c>
      <c r="M3" s="17" t="s">
        <v>6</v>
      </c>
      <c r="N3" s="17" t="s">
        <v>94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4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47"/>
      <c r="AH3" s="17" t="s">
        <v>5</v>
      </c>
      <c r="AI3" s="17" t="s">
        <v>6</v>
      </c>
      <c r="AJ3" s="17" t="s">
        <v>94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47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</row>
    <row r="4" spans="1:57" x14ac:dyDescent="0.25">
      <c r="A4" s="52"/>
      <c r="B4" s="23"/>
      <c r="C4" s="27"/>
      <c r="D4" s="50"/>
      <c r="E4" s="23"/>
      <c r="F4" s="23"/>
      <c r="G4" s="23"/>
      <c r="H4" s="25"/>
      <c r="I4" s="23"/>
      <c r="J4" s="35"/>
      <c r="K4" s="55"/>
      <c r="L4" s="136"/>
      <c r="M4" s="17"/>
      <c r="N4" s="17"/>
      <c r="O4" s="17"/>
      <c r="P4" s="22"/>
      <c r="Q4" s="23"/>
      <c r="R4" s="23"/>
      <c r="S4" s="25"/>
      <c r="T4" s="23"/>
      <c r="U4" s="23"/>
      <c r="V4" s="148"/>
      <c r="W4" s="55"/>
      <c r="X4" s="23">
        <v>1985</v>
      </c>
      <c r="Y4" s="23" t="s">
        <v>48</v>
      </c>
      <c r="Z4" s="34" t="s">
        <v>134</v>
      </c>
      <c r="AA4" s="23">
        <v>17</v>
      </c>
      <c r="AB4" s="23">
        <v>0</v>
      </c>
      <c r="AC4" s="23">
        <v>1</v>
      </c>
      <c r="AD4" s="23">
        <v>26</v>
      </c>
      <c r="AE4" s="23"/>
      <c r="AF4" s="26"/>
      <c r="AG4" s="164"/>
      <c r="AH4" s="17"/>
      <c r="AI4" s="17" t="s">
        <v>49</v>
      </c>
      <c r="AJ4" s="17"/>
      <c r="AK4" s="17"/>
      <c r="AL4" s="22"/>
      <c r="AM4" s="23"/>
      <c r="AN4" s="23"/>
      <c r="AO4" s="23"/>
      <c r="AP4" s="23"/>
      <c r="AQ4" s="23"/>
      <c r="AR4" s="149"/>
      <c r="AS4" s="135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</row>
    <row r="5" spans="1:57" x14ac:dyDescent="0.25">
      <c r="A5" s="52"/>
      <c r="B5" s="23"/>
      <c r="C5" s="27"/>
      <c r="D5" s="50"/>
      <c r="E5" s="23"/>
      <c r="F5" s="23"/>
      <c r="G5" s="23"/>
      <c r="H5" s="25"/>
      <c r="I5" s="23"/>
      <c r="J5" s="35"/>
      <c r="K5" s="55"/>
      <c r="L5" s="136"/>
      <c r="M5" s="17"/>
      <c r="N5" s="17"/>
      <c r="O5" s="17"/>
      <c r="P5" s="22"/>
      <c r="Q5" s="23"/>
      <c r="R5" s="23"/>
      <c r="S5" s="25"/>
      <c r="T5" s="23"/>
      <c r="U5" s="23"/>
      <c r="V5" s="148"/>
      <c r="W5" s="55"/>
      <c r="X5" s="23"/>
      <c r="Y5" s="23"/>
      <c r="Z5" s="34"/>
      <c r="AA5" s="23"/>
      <c r="AB5" s="23"/>
      <c r="AC5" s="23"/>
      <c r="AD5" s="23"/>
      <c r="AE5" s="23"/>
      <c r="AF5" s="26"/>
      <c r="AG5" s="164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49"/>
      <c r="AS5" s="135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</row>
    <row r="6" spans="1:57" x14ac:dyDescent="0.25">
      <c r="A6" s="52"/>
      <c r="B6" s="23"/>
      <c r="C6" s="27"/>
      <c r="D6" s="50"/>
      <c r="E6" s="23"/>
      <c r="F6" s="23"/>
      <c r="G6" s="23"/>
      <c r="H6" s="25"/>
      <c r="I6" s="23"/>
      <c r="J6" s="35"/>
      <c r="K6" s="55"/>
      <c r="L6" s="136"/>
      <c r="M6" s="17"/>
      <c r="N6" s="17"/>
      <c r="O6" s="17"/>
      <c r="P6" s="22"/>
      <c r="Q6" s="23"/>
      <c r="R6" s="23"/>
      <c r="S6" s="25"/>
      <c r="T6" s="23"/>
      <c r="U6" s="23"/>
      <c r="V6" s="148"/>
      <c r="W6" s="55"/>
      <c r="X6" s="23">
        <v>1987</v>
      </c>
      <c r="Y6" s="23" t="s">
        <v>43</v>
      </c>
      <c r="Z6" s="34" t="s">
        <v>135</v>
      </c>
      <c r="AA6" s="23">
        <v>8</v>
      </c>
      <c r="AB6" s="23">
        <v>0</v>
      </c>
      <c r="AC6" s="23">
        <v>3</v>
      </c>
      <c r="AD6" s="23">
        <v>7</v>
      </c>
      <c r="AE6" s="23"/>
      <c r="AF6" s="26"/>
      <c r="AG6" s="22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49"/>
      <c r="AS6" s="135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</row>
    <row r="7" spans="1:57" x14ac:dyDescent="0.25">
      <c r="A7" s="52"/>
      <c r="B7" s="23">
        <v>1998</v>
      </c>
      <c r="C7" s="27" t="s">
        <v>49</v>
      </c>
      <c r="D7" s="50" t="s">
        <v>42</v>
      </c>
      <c r="E7" s="23">
        <v>24</v>
      </c>
      <c r="F7" s="23">
        <v>0</v>
      </c>
      <c r="G7" s="23">
        <v>7</v>
      </c>
      <c r="H7" s="25">
        <v>17</v>
      </c>
      <c r="I7" s="23">
        <v>113</v>
      </c>
      <c r="J7" s="35"/>
      <c r="K7" s="55"/>
      <c r="L7" s="136"/>
      <c r="M7" s="17"/>
      <c r="N7" s="17"/>
      <c r="O7" s="17"/>
      <c r="P7" s="22"/>
      <c r="Q7" s="23"/>
      <c r="R7" s="23"/>
      <c r="S7" s="25"/>
      <c r="T7" s="23"/>
      <c r="U7" s="23"/>
      <c r="V7" s="148"/>
      <c r="W7" s="55"/>
      <c r="X7" s="23"/>
      <c r="Y7" s="27"/>
      <c r="Z7" s="50"/>
      <c r="AA7" s="23"/>
      <c r="AB7" s="23"/>
      <c r="AC7" s="23"/>
      <c r="AD7" s="25"/>
      <c r="AE7" s="23"/>
      <c r="AF7" s="35"/>
      <c r="AG7" s="55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49"/>
      <c r="AS7" s="135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</row>
    <row r="8" spans="1:57" x14ac:dyDescent="0.25">
      <c r="A8" s="52"/>
      <c r="B8" s="23">
        <v>1999</v>
      </c>
      <c r="C8" s="27" t="s">
        <v>34</v>
      </c>
      <c r="D8" s="50" t="s">
        <v>42</v>
      </c>
      <c r="E8" s="23"/>
      <c r="F8" s="23"/>
      <c r="G8" s="23"/>
      <c r="H8" s="25"/>
      <c r="I8" s="23"/>
      <c r="J8" s="35"/>
      <c r="K8" s="55"/>
      <c r="L8" s="136"/>
      <c r="M8" s="17"/>
      <c r="N8" s="17"/>
      <c r="O8" s="17"/>
      <c r="P8" s="22"/>
      <c r="Q8" s="23">
        <v>14</v>
      </c>
      <c r="R8" s="23">
        <v>0</v>
      </c>
      <c r="S8" s="25">
        <v>7</v>
      </c>
      <c r="T8" s="23">
        <v>14</v>
      </c>
      <c r="U8" s="23">
        <v>67</v>
      </c>
      <c r="V8" s="148"/>
      <c r="W8" s="55"/>
      <c r="X8" s="23"/>
      <c r="Y8" s="27"/>
      <c r="Z8" s="50"/>
      <c r="AA8" s="23"/>
      <c r="AB8" s="23"/>
      <c r="AC8" s="23"/>
      <c r="AD8" s="25"/>
      <c r="AE8" s="23"/>
      <c r="AF8" s="35"/>
      <c r="AG8" s="55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49"/>
      <c r="AS8" s="135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</row>
    <row r="9" spans="1:57" x14ac:dyDescent="0.25">
      <c r="A9" s="52"/>
      <c r="B9" s="23">
        <v>2002</v>
      </c>
      <c r="C9" s="27" t="s">
        <v>48</v>
      </c>
      <c r="D9" s="50" t="s">
        <v>35</v>
      </c>
      <c r="E9" s="23">
        <v>21</v>
      </c>
      <c r="F9" s="23">
        <v>0</v>
      </c>
      <c r="G9" s="23">
        <v>9</v>
      </c>
      <c r="H9" s="25">
        <v>6</v>
      </c>
      <c r="I9" s="23">
        <v>78</v>
      </c>
      <c r="J9" s="35">
        <v>0.61417322834645671</v>
      </c>
      <c r="K9" s="55">
        <v>127</v>
      </c>
      <c r="L9" s="136"/>
      <c r="M9" s="17"/>
      <c r="N9" s="17"/>
      <c r="O9" s="17"/>
      <c r="P9" s="22"/>
      <c r="Q9" s="23">
        <v>1</v>
      </c>
      <c r="R9" s="23">
        <v>0</v>
      </c>
      <c r="S9" s="25">
        <v>1</v>
      </c>
      <c r="T9" s="23">
        <v>0</v>
      </c>
      <c r="U9" s="23">
        <v>5</v>
      </c>
      <c r="V9" s="148">
        <v>1</v>
      </c>
      <c r="W9" s="55">
        <v>5</v>
      </c>
      <c r="X9" s="23"/>
      <c r="Y9" s="27"/>
      <c r="Z9" s="50"/>
      <c r="AA9" s="23"/>
      <c r="AB9" s="23"/>
      <c r="AC9" s="23"/>
      <c r="AD9" s="25"/>
      <c r="AE9" s="23"/>
      <c r="AF9" s="35"/>
      <c r="AG9" s="55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49"/>
      <c r="AS9" s="135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</row>
    <row r="10" spans="1:57" x14ac:dyDescent="0.25">
      <c r="A10" s="52"/>
      <c r="B10" s="23">
        <v>2003</v>
      </c>
      <c r="C10" s="27" t="s">
        <v>43</v>
      </c>
      <c r="D10" s="50" t="s">
        <v>35</v>
      </c>
      <c r="E10" s="23">
        <v>21</v>
      </c>
      <c r="F10" s="23">
        <v>1</v>
      </c>
      <c r="G10" s="23">
        <v>5</v>
      </c>
      <c r="H10" s="25">
        <v>16</v>
      </c>
      <c r="I10" s="23">
        <v>95</v>
      </c>
      <c r="J10" s="35">
        <v>0.61688311688311692</v>
      </c>
      <c r="K10" s="55">
        <v>154</v>
      </c>
      <c r="L10" s="136"/>
      <c r="M10" s="17"/>
      <c r="N10" s="17"/>
      <c r="O10" s="17"/>
      <c r="P10" s="22"/>
      <c r="Q10" s="23">
        <v>3</v>
      </c>
      <c r="R10" s="23">
        <v>0</v>
      </c>
      <c r="S10" s="25">
        <v>1</v>
      </c>
      <c r="T10" s="23">
        <v>0</v>
      </c>
      <c r="U10" s="23">
        <v>10</v>
      </c>
      <c r="V10" s="148">
        <v>0.55600000000000005</v>
      </c>
      <c r="W10" s="55">
        <v>18</v>
      </c>
      <c r="X10" s="23"/>
      <c r="Y10" s="27"/>
      <c r="Z10" s="50"/>
      <c r="AA10" s="23"/>
      <c r="AB10" s="23"/>
      <c r="AC10" s="23"/>
      <c r="AD10" s="25"/>
      <c r="AE10" s="23"/>
      <c r="AF10" s="35"/>
      <c r="AG10" s="55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49"/>
      <c r="AS10" s="135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</row>
    <row r="11" spans="1:57" x14ac:dyDescent="0.25">
      <c r="A11" s="52"/>
      <c r="B11" s="23"/>
      <c r="C11" s="27"/>
      <c r="D11" s="50"/>
      <c r="E11" s="23"/>
      <c r="F11" s="23"/>
      <c r="G11" s="23"/>
      <c r="H11" s="25"/>
      <c r="I11" s="23"/>
      <c r="J11" s="35"/>
      <c r="K11" s="55"/>
      <c r="L11" s="136"/>
      <c r="M11" s="17"/>
      <c r="N11" s="17"/>
      <c r="O11" s="17"/>
      <c r="P11" s="22"/>
      <c r="Q11" s="23"/>
      <c r="R11" s="23"/>
      <c r="S11" s="25"/>
      <c r="T11" s="23"/>
      <c r="U11" s="23"/>
      <c r="V11" s="148"/>
      <c r="W11" s="55"/>
      <c r="X11" s="23"/>
      <c r="Y11" s="27"/>
      <c r="Z11" s="50"/>
      <c r="AA11" s="23"/>
      <c r="AB11" s="23"/>
      <c r="AC11" s="23"/>
      <c r="AD11" s="25"/>
      <c r="AE11" s="23"/>
      <c r="AF11" s="35"/>
      <c r="AG11" s="55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49"/>
      <c r="AS11" s="135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</row>
    <row r="12" spans="1:57" x14ac:dyDescent="0.25">
      <c r="A12" s="52"/>
      <c r="B12" s="23"/>
      <c r="C12" s="27"/>
      <c r="D12" s="50"/>
      <c r="E12" s="23"/>
      <c r="F12" s="23"/>
      <c r="G12" s="23"/>
      <c r="H12" s="25"/>
      <c r="I12" s="23"/>
      <c r="J12" s="35"/>
      <c r="K12" s="55"/>
      <c r="L12" s="136"/>
      <c r="M12" s="17"/>
      <c r="N12" s="17"/>
      <c r="O12" s="17"/>
      <c r="P12" s="22"/>
      <c r="Q12" s="23"/>
      <c r="R12" s="23"/>
      <c r="S12" s="25"/>
      <c r="T12" s="23"/>
      <c r="U12" s="23"/>
      <c r="V12" s="148"/>
      <c r="W12" s="55"/>
      <c r="X12" s="23">
        <v>2005</v>
      </c>
      <c r="Y12" s="23" t="s">
        <v>40</v>
      </c>
      <c r="Z12" s="50" t="s">
        <v>50</v>
      </c>
      <c r="AA12" s="23">
        <v>13</v>
      </c>
      <c r="AB12" s="23">
        <v>0</v>
      </c>
      <c r="AC12" s="23">
        <v>7</v>
      </c>
      <c r="AD12" s="23">
        <v>11</v>
      </c>
      <c r="AE12" s="23">
        <v>65</v>
      </c>
      <c r="AF12" s="26">
        <v>0.63719999999999999</v>
      </c>
      <c r="AG12" s="163">
        <v>102</v>
      </c>
      <c r="AH12" s="17"/>
      <c r="AI12" s="17"/>
      <c r="AJ12" s="17"/>
      <c r="AK12" s="17"/>
      <c r="AL12" s="22"/>
      <c r="AM12" s="23"/>
      <c r="AN12" s="23"/>
      <c r="AO12" s="23"/>
      <c r="AP12" s="23"/>
      <c r="AQ12" s="23"/>
      <c r="AR12" s="149"/>
      <c r="AS12" s="135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</row>
    <row r="13" spans="1:57" x14ac:dyDescent="0.25">
      <c r="A13" s="52"/>
      <c r="B13" s="23">
        <v>2006</v>
      </c>
      <c r="C13" s="27" t="s">
        <v>53</v>
      </c>
      <c r="D13" s="50" t="s">
        <v>35</v>
      </c>
      <c r="E13" s="23">
        <v>5</v>
      </c>
      <c r="F13" s="23">
        <v>0</v>
      </c>
      <c r="G13" s="23">
        <v>3</v>
      </c>
      <c r="H13" s="25">
        <v>1</v>
      </c>
      <c r="I13" s="23">
        <v>17</v>
      </c>
      <c r="J13" s="35">
        <v>0.6071428571428571</v>
      </c>
      <c r="K13" s="55">
        <v>28</v>
      </c>
      <c r="L13" s="136"/>
      <c r="M13" s="17"/>
      <c r="N13" s="17"/>
      <c r="O13" s="17"/>
      <c r="P13" s="22"/>
      <c r="Q13" s="23"/>
      <c r="R13" s="23"/>
      <c r="S13" s="25"/>
      <c r="T13" s="23"/>
      <c r="U13" s="23"/>
      <c r="V13" s="148"/>
      <c r="W13" s="55"/>
      <c r="X13" s="23">
        <v>2006</v>
      </c>
      <c r="Y13" s="23" t="s">
        <v>36</v>
      </c>
      <c r="Z13" s="50" t="s">
        <v>50</v>
      </c>
      <c r="AA13" s="23">
        <v>11</v>
      </c>
      <c r="AB13" s="23">
        <v>1</v>
      </c>
      <c r="AC13" s="23">
        <v>14</v>
      </c>
      <c r="AD13" s="23">
        <v>8</v>
      </c>
      <c r="AE13" s="23">
        <v>58</v>
      </c>
      <c r="AF13" s="26">
        <v>0.69869999999999999</v>
      </c>
      <c r="AG13" s="163">
        <v>83</v>
      </c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49"/>
      <c r="AS13" s="135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</row>
    <row r="14" spans="1:57" x14ac:dyDescent="0.25">
      <c r="A14" s="52"/>
      <c r="B14" s="23"/>
      <c r="C14" s="27"/>
      <c r="D14" s="50"/>
      <c r="E14" s="23"/>
      <c r="F14" s="23"/>
      <c r="G14" s="23"/>
      <c r="H14" s="25"/>
      <c r="I14" s="23"/>
      <c r="J14" s="35"/>
      <c r="K14" s="55"/>
      <c r="L14" s="136"/>
      <c r="M14" s="17"/>
      <c r="N14" s="17"/>
      <c r="O14" s="17"/>
      <c r="P14" s="22"/>
      <c r="Q14" s="23"/>
      <c r="R14" s="23"/>
      <c r="S14" s="25"/>
      <c r="T14" s="23"/>
      <c r="U14" s="23"/>
      <c r="V14" s="148"/>
      <c r="W14" s="55"/>
      <c r="X14" s="23">
        <v>2007</v>
      </c>
      <c r="Y14" s="23" t="s">
        <v>36</v>
      </c>
      <c r="Z14" s="50" t="s">
        <v>50</v>
      </c>
      <c r="AA14" s="23">
        <v>6</v>
      </c>
      <c r="AB14" s="23">
        <v>0</v>
      </c>
      <c r="AC14" s="23">
        <v>3</v>
      </c>
      <c r="AD14" s="23">
        <v>3</v>
      </c>
      <c r="AE14" s="23">
        <v>21</v>
      </c>
      <c r="AF14" s="26">
        <v>0.48830000000000001</v>
      </c>
      <c r="AG14" s="163">
        <v>43</v>
      </c>
      <c r="AH14" s="17"/>
      <c r="AI14" s="17"/>
      <c r="AJ14" s="17"/>
      <c r="AK14" s="17"/>
      <c r="AL14" s="22"/>
      <c r="AM14" s="23"/>
      <c r="AN14" s="23"/>
      <c r="AO14" s="23"/>
      <c r="AP14" s="23"/>
      <c r="AQ14" s="23"/>
      <c r="AR14" s="149"/>
      <c r="AS14" s="135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</row>
    <row r="15" spans="1:57" x14ac:dyDescent="0.25">
      <c r="A15" s="52"/>
      <c r="B15" s="23"/>
      <c r="C15" s="27"/>
      <c r="D15" s="50"/>
      <c r="E15" s="23"/>
      <c r="F15" s="23"/>
      <c r="G15" s="23"/>
      <c r="H15" s="25"/>
      <c r="I15" s="23"/>
      <c r="J15" s="35"/>
      <c r="K15" s="55"/>
      <c r="L15" s="136"/>
      <c r="M15" s="17"/>
      <c r="N15" s="17"/>
      <c r="O15" s="17"/>
      <c r="P15" s="22"/>
      <c r="Q15" s="23"/>
      <c r="R15" s="23"/>
      <c r="S15" s="25"/>
      <c r="T15" s="23"/>
      <c r="U15" s="23"/>
      <c r="V15" s="148"/>
      <c r="W15" s="55"/>
      <c r="X15" s="23">
        <v>2008</v>
      </c>
      <c r="Y15" s="23" t="s">
        <v>53</v>
      </c>
      <c r="Z15" s="50" t="s">
        <v>52</v>
      </c>
      <c r="AA15" s="23">
        <v>12</v>
      </c>
      <c r="AB15" s="23">
        <v>0</v>
      </c>
      <c r="AC15" s="23">
        <v>6</v>
      </c>
      <c r="AD15" s="23">
        <v>17</v>
      </c>
      <c r="AE15" s="23">
        <v>62</v>
      </c>
      <c r="AF15" s="26">
        <v>0.72940000000000005</v>
      </c>
      <c r="AG15" s="163">
        <v>85</v>
      </c>
      <c r="AH15" s="17"/>
      <c r="AI15" s="17"/>
      <c r="AJ15" s="17"/>
      <c r="AK15" s="17"/>
      <c r="AL15" s="22"/>
      <c r="AM15" s="23">
        <v>3</v>
      </c>
      <c r="AN15" s="23">
        <v>0</v>
      </c>
      <c r="AO15" s="23">
        <v>0</v>
      </c>
      <c r="AP15" s="23">
        <v>0</v>
      </c>
      <c r="AQ15" s="23">
        <v>8</v>
      </c>
      <c r="AR15" s="149">
        <v>0.5333</v>
      </c>
      <c r="AS15" s="135">
        <v>15</v>
      </c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</row>
    <row r="16" spans="1:57" x14ac:dyDescent="0.25">
      <c r="A16" s="52"/>
      <c r="B16" s="23"/>
      <c r="C16" s="27"/>
      <c r="D16" s="50"/>
      <c r="E16" s="23"/>
      <c r="F16" s="23"/>
      <c r="G16" s="23"/>
      <c r="H16" s="25"/>
      <c r="I16" s="23"/>
      <c r="J16" s="35"/>
      <c r="K16" s="55"/>
      <c r="L16" s="136"/>
      <c r="M16" s="17"/>
      <c r="N16" s="17"/>
      <c r="O16" s="17"/>
      <c r="P16" s="22"/>
      <c r="Q16" s="23"/>
      <c r="R16" s="23"/>
      <c r="S16" s="25"/>
      <c r="T16" s="23"/>
      <c r="U16" s="23"/>
      <c r="V16" s="148"/>
      <c r="W16" s="55"/>
      <c r="X16" s="23">
        <v>2009</v>
      </c>
      <c r="Y16" s="23" t="s">
        <v>53</v>
      </c>
      <c r="Z16" s="50" t="s">
        <v>52</v>
      </c>
      <c r="AA16" s="23">
        <v>5</v>
      </c>
      <c r="AB16" s="23">
        <v>0</v>
      </c>
      <c r="AC16" s="23">
        <v>0</v>
      </c>
      <c r="AD16" s="23">
        <v>6</v>
      </c>
      <c r="AE16" s="23">
        <v>14</v>
      </c>
      <c r="AF16" s="26">
        <v>0.875</v>
      </c>
      <c r="AG16" s="163">
        <v>16</v>
      </c>
      <c r="AH16" s="17"/>
      <c r="AI16" s="17"/>
      <c r="AJ16" s="17"/>
      <c r="AK16" s="17"/>
      <c r="AL16" s="22"/>
      <c r="AM16" s="23">
        <v>4</v>
      </c>
      <c r="AN16" s="23">
        <v>0</v>
      </c>
      <c r="AO16" s="23">
        <v>1</v>
      </c>
      <c r="AP16" s="23">
        <v>2</v>
      </c>
      <c r="AQ16" s="23">
        <v>15</v>
      </c>
      <c r="AR16" s="149">
        <v>0.57689999999999997</v>
      </c>
      <c r="AS16" s="135">
        <v>26</v>
      </c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</row>
    <row r="17" spans="1:57" ht="14.25" x14ac:dyDescent="0.2">
      <c r="A17" s="52"/>
      <c r="B17" s="85" t="s">
        <v>126</v>
      </c>
      <c r="C17" s="93"/>
      <c r="D17" s="92"/>
      <c r="E17" s="91">
        <f>SUM(E4:E16)</f>
        <v>71</v>
      </c>
      <c r="F17" s="91">
        <f>SUM(F4:F16)</f>
        <v>1</v>
      </c>
      <c r="G17" s="91">
        <f>SUM(G4:G16)</f>
        <v>24</v>
      </c>
      <c r="H17" s="91">
        <f>SUM(H4:H16)</f>
        <v>40</v>
      </c>
      <c r="I17" s="91">
        <f>SUM(I4:I16)</f>
        <v>303</v>
      </c>
      <c r="J17" s="150">
        <v>0</v>
      </c>
      <c r="K17" s="120">
        <f>SUM(K4:K16)</f>
        <v>309</v>
      </c>
      <c r="L17" s="21"/>
      <c r="M17" s="19"/>
      <c r="N17" s="138"/>
      <c r="O17" s="139"/>
      <c r="P17" s="22"/>
      <c r="Q17" s="91">
        <f>SUM(Q4:Q16)</f>
        <v>18</v>
      </c>
      <c r="R17" s="91">
        <f>SUM(R4:R16)</f>
        <v>0</v>
      </c>
      <c r="S17" s="91">
        <f>SUM(S4:S16)</f>
        <v>9</v>
      </c>
      <c r="T17" s="91">
        <f>SUM(T4:T16)</f>
        <v>14</v>
      </c>
      <c r="U17" s="91">
        <f>SUM(U4:U16)</f>
        <v>82</v>
      </c>
      <c r="V17" s="150">
        <v>0</v>
      </c>
      <c r="W17" s="120">
        <f>SUM(W4:W16)</f>
        <v>23</v>
      </c>
      <c r="X17" s="15" t="s">
        <v>126</v>
      </c>
      <c r="Y17" s="16"/>
      <c r="Z17" s="14"/>
      <c r="AA17" s="91">
        <f>SUM(AA4:AA16)</f>
        <v>72</v>
      </c>
      <c r="AB17" s="91">
        <f>SUM(AB4:AB16)</f>
        <v>1</v>
      </c>
      <c r="AC17" s="91">
        <f>SUM(AC4:AC16)</f>
        <v>34</v>
      </c>
      <c r="AD17" s="91">
        <f>SUM(AD4:AD16)</f>
        <v>78</v>
      </c>
      <c r="AE17" s="91">
        <f>SUM(AE4:AE16)</f>
        <v>220</v>
      </c>
      <c r="AF17" s="150">
        <f>PRODUCT(AE17/AG17)</f>
        <v>0.66869300911854102</v>
      </c>
      <c r="AG17" s="120">
        <f>SUM(AG4:AG16)</f>
        <v>329</v>
      </c>
      <c r="AH17" s="21"/>
      <c r="AI17" s="19"/>
      <c r="AJ17" s="138"/>
      <c r="AK17" s="139"/>
      <c r="AL17" s="22"/>
      <c r="AM17" s="91">
        <f>SUM(AM4:AM16)</f>
        <v>7</v>
      </c>
      <c r="AN17" s="91">
        <f>SUM(AN4:AN16)</f>
        <v>0</v>
      </c>
      <c r="AO17" s="91">
        <f>SUM(AO4:AO16)</f>
        <v>1</v>
      </c>
      <c r="AP17" s="91">
        <f>SUM(AP4:AP16)</f>
        <v>2</v>
      </c>
      <c r="AQ17" s="91">
        <f>SUM(AQ4:AQ16)</f>
        <v>23</v>
      </c>
      <c r="AR17" s="150">
        <f>PRODUCT(AQ17/AS17)</f>
        <v>0.56097560975609762</v>
      </c>
      <c r="AS17" s="147">
        <f>SUM(AS4:AS16)</f>
        <v>41</v>
      </c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</row>
    <row r="18" spans="1:57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3"/>
      <c r="K18" s="55"/>
      <c r="L18" s="22"/>
      <c r="M18" s="22"/>
      <c r="N18" s="22"/>
      <c r="O18" s="22"/>
      <c r="P18" s="52"/>
      <c r="Q18" s="52"/>
      <c r="R18" s="56"/>
      <c r="S18" s="52"/>
      <c r="T18" s="52"/>
      <c r="U18" s="22"/>
      <c r="V18" s="22"/>
      <c r="W18" s="55"/>
      <c r="X18" s="52"/>
      <c r="Y18" s="52"/>
      <c r="Z18" s="52"/>
      <c r="AA18" s="52"/>
      <c r="AB18" s="52"/>
      <c r="AC18" s="52"/>
      <c r="AD18" s="52"/>
      <c r="AE18" s="52"/>
      <c r="AF18" s="53"/>
      <c r="AG18" s="55"/>
      <c r="AH18" s="22"/>
      <c r="AI18" s="22"/>
      <c r="AJ18" s="22"/>
      <c r="AK18" s="22"/>
      <c r="AL18" s="52"/>
      <c r="AM18" s="52"/>
      <c r="AN18" s="56"/>
      <c r="AO18" s="52"/>
      <c r="AP18" s="52"/>
      <c r="AQ18" s="22"/>
      <c r="AR18" s="22"/>
      <c r="AS18" s="55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</row>
    <row r="19" spans="1:57" x14ac:dyDescent="0.25">
      <c r="A19" s="52"/>
      <c r="B19" s="151" t="s">
        <v>127</v>
      </c>
      <c r="C19" s="152"/>
      <c r="D19" s="153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17" t="s">
        <v>22</v>
      </c>
      <c r="K19" s="22"/>
      <c r="L19" s="17" t="s">
        <v>27</v>
      </c>
      <c r="M19" s="17" t="s">
        <v>28</v>
      </c>
      <c r="N19" s="17" t="s">
        <v>128</v>
      </c>
      <c r="O19" s="17" t="s">
        <v>129</v>
      </c>
      <c r="Q19" s="56"/>
      <c r="R19" s="56" t="s">
        <v>54</v>
      </c>
      <c r="S19" s="56"/>
      <c r="T19" s="75" t="s">
        <v>65</v>
      </c>
      <c r="U19" s="22"/>
      <c r="V19" s="55"/>
      <c r="W19" s="55"/>
      <c r="X19" s="154"/>
      <c r="Y19" s="154"/>
      <c r="Z19" s="154"/>
      <c r="AA19" s="154"/>
      <c r="AB19" s="154"/>
      <c r="AC19" s="56"/>
      <c r="AD19" s="56"/>
      <c r="AE19" s="56"/>
      <c r="AF19" s="52"/>
      <c r="AG19" s="52"/>
      <c r="AH19" s="52"/>
      <c r="AI19" s="52"/>
      <c r="AJ19" s="52"/>
      <c r="AK19" s="52"/>
      <c r="AM19" s="55"/>
      <c r="AN19" s="154"/>
      <c r="AO19" s="154"/>
      <c r="AP19" s="154"/>
      <c r="AQ19" s="154"/>
      <c r="AR19" s="154"/>
      <c r="AS19" s="154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</row>
    <row r="20" spans="1:57" x14ac:dyDescent="0.25">
      <c r="A20" s="52"/>
      <c r="B20" s="58" t="s">
        <v>12</v>
      </c>
      <c r="C20" s="11"/>
      <c r="D20" s="60"/>
      <c r="E20" s="155">
        <v>407</v>
      </c>
      <c r="F20" s="155">
        <v>10</v>
      </c>
      <c r="G20" s="155">
        <v>89</v>
      </c>
      <c r="H20" s="155">
        <v>239</v>
      </c>
      <c r="I20" s="155">
        <v>1531</v>
      </c>
      <c r="J20" s="156">
        <v>0.54700000000000004</v>
      </c>
      <c r="K20" s="52">
        <f>PRODUCT(I20/J20)</f>
        <v>2798.9031078610601</v>
      </c>
      <c r="L20" s="157">
        <f>PRODUCT((F20+G20)/E20)</f>
        <v>0.24324324324324326</v>
      </c>
      <c r="M20" s="157">
        <f>PRODUCT(H20/E20)</f>
        <v>0.58722358722358725</v>
      </c>
      <c r="N20" s="157">
        <f>PRODUCT((F20+G20+H20)/E20)</f>
        <v>0.83046683046683045</v>
      </c>
      <c r="O20" s="157">
        <f>PRODUCT(I20/E20)</f>
        <v>3.7616707616707616</v>
      </c>
      <c r="Q20" s="56"/>
      <c r="R20" s="56"/>
      <c r="S20" s="56"/>
      <c r="T20" s="75" t="s">
        <v>136</v>
      </c>
      <c r="U20" s="52"/>
      <c r="V20" s="52"/>
      <c r="W20" s="52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2"/>
      <c r="AL20" s="52"/>
      <c r="AM20" s="52"/>
      <c r="AN20" s="56"/>
      <c r="AO20" s="56"/>
      <c r="AP20" s="56"/>
      <c r="AQ20" s="56"/>
      <c r="AR20" s="56"/>
      <c r="AS20" s="56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</row>
    <row r="21" spans="1:57" x14ac:dyDescent="0.25">
      <c r="A21" s="52"/>
      <c r="B21" s="158" t="s">
        <v>66</v>
      </c>
      <c r="C21" s="159"/>
      <c r="D21" s="160"/>
      <c r="E21" s="155">
        <f>PRODUCT(E17+Q17)</f>
        <v>89</v>
      </c>
      <c r="F21" s="155">
        <f>PRODUCT(F17+R17)</f>
        <v>1</v>
      </c>
      <c r="G21" s="155">
        <f>PRODUCT(G17+S17)</f>
        <v>33</v>
      </c>
      <c r="H21" s="155">
        <f>PRODUCT(H17+T17)</f>
        <v>54</v>
      </c>
      <c r="I21" s="155">
        <f>PRODUCT(I17+U17)</f>
        <v>385</v>
      </c>
      <c r="J21" s="156"/>
      <c r="K21" s="52">
        <f>PRODUCT(K17+W17)</f>
        <v>332</v>
      </c>
      <c r="L21" s="157">
        <f>PRODUCT((F21+G21)/E21)</f>
        <v>0.38202247191011235</v>
      </c>
      <c r="M21" s="157">
        <f>PRODUCT(H21/E21)</f>
        <v>0.6067415730337079</v>
      </c>
      <c r="N21" s="157">
        <f>PRODUCT((F21+G21+H21)/E21)</f>
        <v>0.9887640449438202</v>
      </c>
      <c r="O21" s="157">
        <f>PRODUCT(I21/89)</f>
        <v>4.3258426966292136</v>
      </c>
      <c r="Q21" s="56"/>
      <c r="R21" s="56"/>
      <c r="S21" s="56"/>
      <c r="T21" s="75" t="s">
        <v>131</v>
      </c>
      <c r="U21" s="52"/>
      <c r="V21" s="52"/>
      <c r="W21" s="52"/>
      <c r="X21" s="52"/>
      <c r="Y21" s="52"/>
      <c r="Z21" s="52"/>
      <c r="AA21" s="52"/>
      <c r="AB21" s="52"/>
      <c r="AC21" s="56"/>
      <c r="AD21" s="56"/>
      <c r="AE21" s="56"/>
      <c r="AF21" s="56"/>
      <c r="AG21" s="56"/>
      <c r="AH21" s="56"/>
      <c r="AI21" s="56"/>
      <c r="AJ21" s="56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</row>
    <row r="22" spans="1:57" x14ac:dyDescent="0.25">
      <c r="A22" s="52"/>
      <c r="B22" s="39" t="s">
        <v>124</v>
      </c>
      <c r="C22" s="79"/>
      <c r="D22" s="40"/>
      <c r="E22" s="155">
        <f>PRODUCT(AA17+AM17)</f>
        <v>79</v>
      </c>
      <c r="F22" s="155">
        <f>PRODUCT(AB17+AN17)</f>
        <v>1</v>
      </c>
      <c r="G22" s="155">
        <f>PRODUCT(AC17+AO17)</f>
        <v>35</v>
      </c>
      <c r="H22" s="155">
        <f>PRODUCT(AD17+AP17)</f>
        <v>80</v>
      </c>
      <c r="I22" s="155">
        <f>PRODUCT(AE17+AQ17)</f>
        <v>243</v>
      </c>
      <c r="J22" s="156">
        <f>PRODUCT(I22/K22)</f>
        <v>0.65675675675675671</v>
      </c>
      <c r="K22" s="22">
        <f>PRODUCT(AG17+AS17)</f>
        <v>370</v>
      </c>
      <c r="L22" s="157">
        <f>PRODUCT((F22+G22)/E22)</f>
        <v>0.45569620253164556</v>
      </c>
      <c r="M22" s="157">
        <f>PRODUCT(H22/E22)</f>
        <v>1.0126582278481013</v>
      </c>
      <c r="N22" s="157">
        <f>PRODUCT((F22+G22+H22)/E22)</f>
        <v>1.4683544303797469</v>
      </c>
      <c r="O22" s="157">
        <f>PRODUCT(I22/54)</f>
        <v>4.5</v>
      </c>
      <c r="Q22" s="56"/>
      <c r="R22" s="56"/>
      <c r="S22" s="52"/>
      <c r="T22" s="75" t="s">
        <v>55</v>
      </c>
      <c r="U22" s="22"/>
      <c r="V22" s="22"/>
      <c r="W22" s="52"/>
      <c r="X22" s="52"/>
      <c r="Y22" s="52"/>
      <c r="Z22" s="52"/>
      <c r="AA22" s="52"/>
      <c r="AB22" s="52"/>
      <c r="AC22" s="56"/>
      <c r="AD22" s="56"/>
      <c r="AE22" s="56"/>
      <c r="AF22" s="56"/>
      <c r="AG22" s="56"/>
      <c r="AH22" s="56"/>
      <c r="AI22" s="56"/>
      <c r="AJ22" s="56"/>
      <c r="AK22" s="52"/>
      <c r="AL22" s="2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</row>
    <row r="23" spans="1:57" x14ac:dyDescent="0.25">
      <c r="A23" s="52"/>
      <c r="B23" s="161" t="s">
        <v>126</v>
      </c>
      <c r="C23" s="114"/>
      <c r="D23" s="162"/>
      <c r="E23" s="155">
        <f>SUM(E20:E22)</f>
        <v>575</v>
      </c>
      <c r="F23" s="155">
        <f t="shared" ref="F23:I23" si="0">SUM(F20:F22)</f>
        <v>12</v>
      </c>
      <c r="G23" s="155">
        <f t="shared" si="0"/>
        <v>157</v>
      </c>
      <c r="H23" s="155">
        <f t="shared" si="0"/>
        <v>373</v>
      </c>
      <c r="I23" s="155">
        <f t="shared" si="0"/>
        <v>2159</v>
      </c>
      <c r="J23" s="156"/>
      <c r="K23" s="52">
        <f>SUM(K20:K22)</f>
        <v>3500.9031078610601</v>
      </c>
      <c r="L23" s="157">
        <f>PRODUCT((F23+G23)/E23)</f>
        <v>0.29391304347826086</v>
      </c>
      <c r="M23" s="157">
        <f>PRODUCT(H23/E23)</f>
        <v>0.64869565217391301</v>
      </c>
      <c r="N23" s="157">
        <f>PRODUCT((F23+G23+H23)/E23)</f>
        <v>0.94260869565217387</v>
      </c>
      <c r="O23" s="157">
        <f>PRODUCT(I23/550)</f>
        <v>3.9254545454545453</v>
      </c>
      <c r="Q23" s="22"/>
      <c r="R23" s="22"/>
      <c r="S23" s="22"/>
      <c r="T23" s="75" t="s">
        <v>130</v>
      </c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6"/>
      <c r="AF23" s="56"/>
      <c r="AG23" s="56"/>
      <c r="AH23" s="56"/>
      <c r="AI23" s="56"/>
      <c r="AJ23" s="56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</row>
    <row r="24" spans="1:57" ht="14.25" x14ac:dyDescent="0.2">
      <c r="A24" s="52"/>
      <c r="B24" s="52"/>
      <c r="C24" s="52"/>
      <c r="D24" s="52"/>
      <c r="E24" s="22"/>
      <c r="F24" s="22"/>
      <c r="G24" s="22"/>
      <c r="H24" s="22"/>
      <c r="I24" s="22"/>
      <c r="J24" s="52"/>
      <c r="K24" s="52"/>
      <c r="L24" s="22"/>
      <c r="M24" s="22"/>
      <c r="N24" s="22"/>
      <c r="O24" s="22"/>
      <c r="P24" s="52"/>
      <c r="Q24" s="52"/>
      <c r="R24" s="52"/>
      <c r="S24" s="52"/>
      <c r="T24" s="75" t="s">
        <v>132</v>
      </c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6"/>
      <c r="AF24" s="56"/>
      <c r="AG24" s="56"/>
      <c r="AH24" s="56"/>
      <c r="AI24" s="56"/>
      <c r="AJ24" s="56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</row>
    <row r="25" spans="1:57" ht="14.25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75" t="s">
        <v>133</v>
      </c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6"/>
      <c r="AJ25" s="56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</row>
    <row r="26" spans="1:57" ht="14.25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6"/>
      <c r="AJ26" s="56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</row>
    <row r="27" spans="1:57" ht="14.25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6"/>
      <c r="AJ27" s="56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</row>
    <row r="28" spans="1:57" ht="14.25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6"/>
      <c r="AJ28" s="56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</row>
    <row r="29" spans="1:57" ht="14.25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6"/>
      <c r="AJ29" s="56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</row>
    <row r="30" spans="1:57" ht="14.25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6"/>
      <c r="AJ30" s="56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</row>
    <row r="31" spans="1:57" ht="14.25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6"/>
      <c r="AJ31" s="56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</row>
    <row r="32" spans="1:57" ht="14.25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6"/>
      <c r="AJ32" s="56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</row>
    <row r="33" spans="1:57" ht="14.25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6"/>
      <c r="AJ33" s="56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4" spans="1:57" ht="14.25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6"/>
      <c r="AJ34" s="56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</row>
    <row r="35" spans="1:57" ht="14.25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6"/>
      <c r="AJ35" s="56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</row>
    <row r="36" spans="1:57" ht="14.25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6"/>
      <c r="AJ36" s="56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</row>
    <row r="37" spans="1:57" ht="14.25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6"/>
      <c r="AJ37" s="56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</row>
    <row r="38" spans="1:57" ht="14.25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6"/>
      <c r="AJ38" s="56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</row>
    <row r="39" spans="1:57" ht="14.25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6"/>
      <c r="AJ39" s="56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</row>
    <row r="40" spans="1:57" ht="14.25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6"/>
      <c r="AJ40" s="56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</row>
    <row r="41" spans="1:57" ht="14.25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6"/>
      <c r="AJ41" s="56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</row>
    <row r="42" spans="1:57" ht="14.25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6"/>
      <c r="AJ42" s="56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</row>
    <row r="43" spans="1:57" ht="14.25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6"/>
      <c r="AJ43" s="56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</row>
    <row r="44" spans="1:57" ht="14.25" x14ac:dyDescent="0.2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6"/>
      <c r="AJ44" s="56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</row>
    <row r="45" spans="1:57" ht="14.25" x14ac:dyDescent="0.2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6"/>
      <c r="AJ45" s="56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</row>
    <row r="46" spans="1:57" ht="14.25" x14ac:dyDescent="0.2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6"/>
      <c r="AJ46" s="56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</row>
    <row r="47" spans="1:57" ht="14.25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6"/>
      <c r="AJ47" s="56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</row>
    <row r="48" spans="1:57" ht="14.25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6"/>
      <c r="AJ48" s="56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</row>
    <row r="49" spans="1:57" ht="14.25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6"/>
      <c r="AJ49" s="56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</row>
    <row r="50" spans="1:57" ht="14.25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6"/>
      <c r="AJ50" s="56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</row>
    <row r="51" spans="1:57" ht="14.25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6"/>
      <c r="AJ51" s="56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</row>
    <row r="52" spans="1:57" ht="14.25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6"/>
      <c r="AJ52" s="56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</row>
    <row r="53" spans="1:57" ht="14.25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6"/>
      <c r="AJ53" s="56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</row>
    <row r="54" spans="1:57" ht="14.25" x14ac:dyDescent="0.2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6"/>
      <c r="AJ54" s="56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</row>
    <row r="55" spans="1:57" ht="14.25" x14ac:dyDescent="0.2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6"/>
      <c r="AJ55" s="56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</row>
    <row r="56" spans="1:57" ht="14.25" x14ac:dyDescent="0.2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6"/>
      <c r="AJ56" s="56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</row>
    <row r="57" spans="1:57" ht="14.25" x14ac:dyDescent="0.2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6"/>
      <c r="AJ57" s="56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</row>
    <row r="58" spans="1:57" ht="14.25" x14ac:dyDescent="0.2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6"/>
      <c r="AJ58" s="56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</row>
    <row r="59" spans="1:57" ht="14.25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6"/>
      <c r="AJ59" s="56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</row>
    <row r="60" spans="1:57" ht="14.25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6"/>
      <c r="AJ60" s="56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</row>
    <row r="61" spans="1:57" ht="14.25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6"/>
      <c r="AJ61" s="56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</row>
    <row r="62" spans="1:57" ht="14.25" x14ac:dyDescent="0.2">
      <c r="A62" s="52"/>
      <c r="B62" s="52"/>
      <c r="C62" s="52"/>
      <c r="D62" s="52"/>
      <c r="J62" s="52"/>
      <c r="K62" s="52"/>
      <c r="L62"/>
      <c r="M62"/>
      <c r="N62"/>
      <c r="O62"/>
      <c r="P6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6"/>
      <c r="AJ62" s="56"/>
      <c r="AK62" s="52"/>
      <c r="AL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</row>
    <row r="63" spans="1:57" ht="14.25" x14ac:dyDescent="0.2">
      <c r="A63" s="52"/>
      <c r="B63" s="52"/>
      <c r="C63" s="52"/>
      <c r="D63" s="52"/>
      <c r="J63" s="52"/>
      <c r="K63" s="52"/>
      <c r="L63"/>
      <c r="M63"/>
      <c r="N63"/>
      <c r="O63"/>
      <c r="P63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6"/>
      <c r="AJ63" s="56"/>
      <c r="AK63" s="52"/>
      <c r="AL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</row>
    <row r="64" spans="1:57" ht="14.25" x14ac:dyDescent="0.2">
      <c r="A64" s="52"/>
      <c r="B64" s="52"/>
      <c r="C64" s="52"/>
      <c r="D64" s="52"/>
      <c r="J64" s="52"/>
      <c r="K64" s="52"/>
      <c r="L64"/>
      <c r="M64"/>
      <c r="N64"/>
      <c r="O64"/>
      <c r="P64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6"/>
      <c r="AJ64" s="56"/>
      <c r="AK64" s="52"/>
      <c r="AL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</row>
    <row r="65" spans="1:57" ht="14.25" x14ac:dyDescent="0.2">
      <c r="A65" s="52"/>
      <c r="B65" s="52"/>
      <c r="C65" s="52"/>
      <c r="D65" s="52"/>
      <c r="J65" s="52"/>
      <c r="K65" s="52"/>
      <c r="L65"/>
      <c r="M65"/>
      <c r="N65"/>
      <c r="O65"/>
      <c r="P65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6"/>
      <c r="AJ65" s="56"/>
      <c r="AK65" s="52"/>
      <c r="AL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</row>
    <row r="66" spans="1:57" ht="14.25" x14ac:dyDescent="0.2">
      <c r="A66" s="52"/>
      <c r="B66" s="52"/>
      <c r="C66" s="52"/>
      <c r="D66" s="52"/>
      <c r="J66" s="52"/>
      <c r="K66" s="52"/>
      <c r="L66"/>
      <c r="M66"/>
      <c r="N66"/>
      <c r="O66"/>
      <c r="P66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6"/>
      <c r="AJ66" s="56"/>
      <c r="AK66" s="52"/>
      <c r="AL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</row>
    <row r="67" spans="1:57" ht="14.25" x14ac:dyDescent="0.2">
      <c r="A67" s="52"/>
      <c r="B67" s="52"/>
      <c r="C67" s="52"/>
      <c r="D67" s="52"/>
      <c r="J67" s="52"/>
      <c r="K67" s="52"/>
      <c r="L67"/>
      <c r="M67"/>
      <c r="N67"/>
      <c r="O67"/>
      <c r="P67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6"/>
      <c r="AJ67" s="56"/>
      <c r="AK67" s="52"/>
      <c r="AL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</row>
    <row r="68" spans="1:57" ht="14.25" x14ac:dyDescent="0.2">
      <c r="A68" s="52"/>
      <c r="B68" s="52"/>
      <c r="C68" s="52"/>
      <c r="D68" s="52"/>
      <c r="J68" s="52"/>
      <c r="K68" s="52"/>
      <c r="L68"/>
      <c r="M68"/>
      <c r="N68"/>
      <c r="O68"/>
      <c r="P68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6"/>
      <c r="AJ68" s="56"/>
      <c r="AK68" s="52"/>
      <c r="AL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</row>
    <row r="69" spans="1:57" ht="14.25" x14ac:dyDescent="0.2">
      <c r="A69" s="52"/>
      <c r="B69" s="52"/>
      <c r="C69" s="52"/>
      <c r="D69" s="52"/>
      <c r="J69" s="52"/>
      <c r="K69" s="52"/>
      <c r="L69"/>
      <c r="M69"/>
      <c r="N69"/>
      <c r="O69"/>
      <c r="P69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6"/>
      <c r="AJ69" s="56"/>
      <c r="AK69" s="52"/>
      <c r="AL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</row>
    <row r="70" spans="1:57" ht="14.25" x14ac:dyDescent="0.2">
      <c r="A70" s="52"/>
      <c r="B70" s="52"/>
      <c r="C70" s="52"/>
      <c r="D70" s="52"/>
      <c r="J70" s="52"/>
      <c r="K70" s="52"/>
      <c r="L70"/>
      <c r="M70"/>
      <c r="N70"/>
      <c r="O70"/>
      <c r="P70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6"/>
      <c r="AJ70" s="56"/>
      <c r="AK70" s="52"/>
      <c r="AL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</row>
    <row r="71" spans="1:57" ht="14.25" x14ac:dyDescent="0.2">
      <c r="A71" s="52"/>
      <c r="B71" s="52"/>
      <c r="C71" s="52"/>
      <c r="D71" s="52"/>
      <c r="J71" s="52"/>
      <c r="K71" s="52"/>
      <c r="L71"/>
      <c r="M71"/>
      <c r="N71"/>
      <c r="O71"/>
      <c r="P71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6"/>
      <c r="AJ71" s="56"/>
      <c r="AK71" s="52"/>
      <c r="AL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</row>
    <row r="72" spans="1:57" ht="14.25" x14ac:dyDescent="0.2">
      <c r="A72" s="52"/>
      <c r="B72" s="52"/>
      <c r="C72" s="52"/>
      <c r="D72" s="52"/>
      <c r="J72" s="52"/>
      <c r="K72" s="52"/>
      <c r="L72"/>
      <c r="M72"/>
      <c r="N72"/>
      <c r="O72"/>
      <c r="P7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6"/>
      <c r="AJ72" s="56"/>
      <c r="AK72" s="52"/>
      <c r="AL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</row>
    <row r="73" spans="1:57" ht="14.25" x14ac:dyDescent="0.2">
      <c r="A73" s="52"/>
      <c r="B73" s="52"/>
      <c r="C73" s="52"/>
      <c r="D73" s="52"/>
      <c r="J73" s="52"/>
      <c r="K73" s="52"/>
      <c r="L73"/>
      <c r="M73"/>
      <c r="N73"/>
      <c r="O73"/>
      <c r="P73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6"/>
      <c r="AJ73" s="56"/>
      <c r="AK73" s="52"/>
      <c r="AL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</row>
    <row r="74" spans="1:57" ht="14.25" x14ac:dyDescent="0.2">
      <c r="A74" s="52"/>
      <c r="B74" s="52"/>
      <c r="C74" s="52"/>
      <c r="D74" s="52"/>
      <c r="J74" s="52"/>
      <c r="K74" s="52"/>
      <c r="L74"/>
      <c r="M74"/>
      <c r="N74"/>
      <c r="O74"/>
      <c r="P74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6"/>
      <c r="AJ74" s="56"/>
      <c r="AK74" s="52"/>
      <c r="AL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</row>
    <row r="75" spans="1:57" ht="14.25" x14ac:dyDescent="0.2">
      <c r="A75" s="52"/>
      <c r="B75" s="52"/>
      <c r="C75" s="52"/>
      <c r="D75" s="52"/>
      <c r="J75" s="52"/>
      <c r="K75" s="52"/>
      <c r="L75"/>
      <c r="M75"/>
      <c r="N75"/>
      <c r="O75"/>
      <c r="P75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6"/>
      <c r="AJ75" s="56"/>
      <c r="AK75" s="52"/>
      <c r="AL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</row>
    <row r="76" spans="1:57" ht="14.25" x14ac:dyDescent="0.2">
      <c r="A76" s="52"/>
      <c r="B76" s="52"/>
      <c r="C76" s="52"/>
      <c r="D76" s="52"/>
      <c r="J76" s="52"/>
      <c r="K76" s="52"/>
      <c r="L76"/>
      <c r="M76"/>
      <c r="N76"/>
      <c r="O76"/>
      <c r="P76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6"/>
      <c r="AJ76" s="56"/>
      <c r="AK76" s="52"/>
      <c r="AL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</row>
    <row r="77" spans="1:57" ht="14.25" x14ac:dyDescent="0.2">
      <c r="A77" s="52"/>
      <c r="B77" s="52"/>
      <c r="C77" s="52"/>
      <c r="D77" s="52"/>
      <c r="J77" s="52"/>
      <c r="K77" s="52"/>
      <c r="L77"/>
      <c r="M77"/>
      <c r="N77"/>
      <c r="O77"/>
      <c r="P77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6"/>
      <c r="AJ77" s="56"/>
      <c r="AK77" s="52"/>
      <c r="AL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</row>
    <row r="78" spans="1:57" ht="14.25" x14ac:dyDescent="0.2">
      <c r="A78" s="52"/>
      <c r="B78" s="52"/>
      <c r="C78" s="52"/>
      <c r="D78" s="52"/>
      <c r="J78" s="52"/>
      <c r="K78" s="52"/>
      <c r="L78"/>
      <c r="M78"/>
      <c r="N78"/>
      <c r="O78"/>
      <c r="P78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6"/>
      <c r="AJ78" s="56"/>
      <c r="AK78" s="52"/>
      <c r="AL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</row>
    <row r="79" spans="1:57" ht="14.25" x14ac:dyDescent="0.2">
      <c r="A79" s="52"/>
      <c r="B79" s="52"/>
      <c r="C79" s="52"/>
      <c r="D79" s="52"/>
      <c r="J79" s="52"/>
      <c r="K79" s="52"/>
      <c r="L79"/>
      <c r="M79"/>
      <c r="N79"/>
      <c r="O79"/>
      <c r="P79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6"/>
      <c r="AJ79" s="56"/>
      <c r="AK79" s="52"/>
      <c r="AL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</row>
    <row r="80" spans="1:57" ht="14.25" x14ac:dyDescent="0.2">
      <c r="A80" s="52"/>
      <c r="B80" s="52"/>
      <c r="C80" s="52"/>
      <c r="D80" s="52"/>
      <c r="J80" s="52"/>
      <c r="K80" s="52"/>
      <c r="L80"/>
      <c r="M80"/>
      <c r="N80"/>
      <c r="O80"/>
      <c r="P80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6"/>
      <c r="AJ80" s="56"/>
      <c r="AK80" s="52"/>
      <c r="AL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</row>
    <row r="81" spans="1:57" ht="14.25" x14ac:dyDescent="0.2">
      <c r="A81" s="52"/>
      <c r="B81" s="52"/>
      <c r="C81" s="52"/>
      <c r="D81" s="52"/>
      <c r="J81" s="52"/>
      <c r="K81" s="52"/>
      <c r="L81"/>
      <c r="M81"/>
      <c r="N81"/>
      <c r="O81"/>
      <c r="P81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6"/>
      <c r="AJ81" s="56"/>
      <c r="AK81" s="52"/>
      <c r="AL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</row>
    <row r="82" spans="1:57" ht="14.25" x14ac:dyDescent="0.2">
      <c r="A82" s="52"/>
      <c r="B82" s="52"/>
      <c r="C82" s="52"/>
      <c r="D82" s="52"/>
      <c r="J82" s="52"/>
      <c r="K82" s="52"/>
      <c r="L82"/>
      <c r="M82"/>
      <c r="N82"/>
      <c r="O82"/>
      <c r="P8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6"/>
      <c r="AJ82" s="56"/>
      <c r="AK82" s="52"/>
      <c r="AL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</row>
    <row r="83" spans="1:57" ht="14.25" x14ac:dyDescent="0.2">
      <c r="A83" s="52"/>
      <c r="B83" s="52"/>
      <c r="C83" s="52"/>
      <c r="D83" s="52"/>
      <c r="J83" s="52"/>
      <c r="K83" s="52"/>
      <c r="L83"/>
      <c r="M83"/>
      <c r="N83"/>
      <c r="O83"/>
      <c r="P83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6"/>
      <c r="AJ83" s="56"/>
      <c r="AK83" s="52"/>
      <c r="AL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</row>
    <row r="84" spans="1:57" ht="14.25" x14ac:dyDescent="0.2">
      <c r="A84" s="52"/>
      <c r="B84" s="52"/>
      <c r="C84" s="52"/>
      <c r="D84" s="52"/>
      <c r="J84" s="52"/>
      <c r="K84" s="52"/>
      <c r="L84"/>
      <c r="M84"/>
      <c r="N84"/>
      <c r="O84"/>
      <c r="P84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6"/>
      <c r="AJ84" s="56"/>
      <c r="AK84" s="52"/>
      <c r="AL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</row>
    <row r="85" spans="1:57" ht="14.25" x14ac:dyDescent="0.2">
      <c r="A85" s="52"/>
      <c r="B85" s="52"/>
      <c r="C85" s="52"/>
      <c r="D85" s="52"/>
      <c r="L85"/>
      <c r="M85"/>
      <c r="N85"/>
      <c r="O85"/>
      <c r="P85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6"/>
      <c r="AJ85" s="56"/>
      <c r="AK85" s="52"/>
      <c r="AL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</row>
    <row r="86" spans="1:57" ht="14.25" x14ac:dyDescent="0.2">
      <c r="A86" s="52"/>
      <c r="B86" s="52"/>
      <c r="C86" s="52"/>
      <c r="D86" s="52"/>
      <c r="L86"/>
      <c r="M86"/>
      <c r="N86"/>
      <c r="O86"/>
      <c r="P86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6"/>
      <c r="AJ86" s="56"/>
      <c r="AK86" s="52"/>
      <c r="AL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</row>
    <row r="87" spans="1:57" ht="14.25" x14ac:dyDescent="0.2">
      <c r="A87" s="52"/>
      <c r="B87" s="52"/>
      <c r="C87" s="52"/>
      <c r="D87" s="52"/>
      <c r="L87"/>
      <c r="M87"/>
      <c r="N87"/>
      <c r="O87"/>
      <c r="P87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6"/>
      <c r="AJ87" s="56"/>
      <c r="AK87" s="52"/>
      <c r="AL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</row>
    <row r="88" spans="1:57" ht="14.25" x14ac:dyDescent="0.2">
      <c r="A88" s="52"/>
      <c r="B88" s="52"/>
      <c r="C88" s="52"/>
      <c r="D88" s="52"/>
      <c r="L88"/>
      <c r="M88"/>
      <c r="N88"/>
      <c r="O88"/>
      <c r="P88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6"/>
      <c r="AJ88" s="56"/>
      <c r="AK88" s="52"/>
      <c r="AL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</row>
    <row r="89" spans="1:57" ht="14.25" x14ac:dyDescent="0.2">
      <c r="A89" s="52"/>
      <c r="B89" s="52"/>
      <c r="C89" s="52"/>
      <c r="D89" s="52"/>
      <c r="L89"/>
      <c r="M89"/>
      <c r="N89"/>
      <c r="O89"/>
      <c r="P89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6"/>
      <c r="AJ89" s="56"/>
      <c r="AK89" s="52"/>
      <c r="AL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</row>
    <row r="90" spans="1:57" ht="14.25" x14ac:dyDescent="0.2">
      <c r="A90" s="52"/>
      <c r="B90" s="52"/>
      <c r="C90" s="52"/>
      <c r="D90" s="52"/>
      <c r="L90"/>
      <c r="M90"/>
      <c r="N90"/>
      <c r="O90"/>
      <c r="P90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6"/>
      <c r="AJ90" s="56"/>
      <c r="AK90" s="52"/>
      <c r="AL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</row>
    <row r="91" spans="1:57" ht="14.25" x14ac:dyDescent="0.2">
      <c r="A91" s="52"/>
      <c r="B91" s="52"/>
      <c r="C91" s="52"/>
      <c r="D91" s="52"/>
      <c r="L91"/>
      <c r="M91"/>
      <c r="N91"/>
      <c r="O91"/>
      <c r="P91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6"/>
      <c r="AJ91" s="56"/>
      <c r="AK91" s="52"/>
      <c r="AL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</row>
    <row r="92" spans="1:57" ht="14.25" x14ac:dyDescent="0.2">
      <c r="A92" s="52"/>
      <c r="B92" s="52"/>
      <c r="C92" s="52"/>
      <c r="D92" s="52"/>
      <c r="L92"/>
      <c r="M92"/>
      <c r="N92"/>
      <c r="O92"/>
      <c r="P9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6"/>
      <c r="AJ92" s="56"/>
      <c r="AK92" s="52"/>
      <c r="AL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</row>
    <row r="93" spans="1:57" ht="14.25" x14ac:dyDescent="0.2">
      <c r="A93" s="52"/>
      <c r="B93" s="52"/>
      <c r="C93" s="52"/>
      <c r="D93" s="52"/>
      <c r="L93"/>
      <c r="M93"/>
      <c r="N93"/>
      <c r="O93"/>
      <c r="P93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6"/>
      <c r="AJ93" s="56"/>
      <c r="AK93" s="52"/>
      <c r="AL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</row>
    <row r="94" spans="1:57" ht="14.25" x14ac:dyDescent="0.2">
      <c r="A94" s="52"/>
      <c r="B94" s="52"/>
      <c r="C94" s="52"/>
      <c r="D94" s="52"/>
      <c r="L94"/>
      <c r="M94"/>
      <c r="N94"/>
      <c r="O94"/>
      <c r="P94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6"/>
      <c r="AJ94" s="56"/>
      <c r="AK94" s="52"/>
      <c r="AL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</row>
    <row r="95" spans="1:57" ht="14.25" x14ac:dyDescent="0.2">
      <c r="A95" s="52"/>
      <c r="B95" s="52"/>
      <c r="C95" s="52"/>
      <c r="D95" s="52"/>
      <c r="L95"/>
      <c r="M95"/>
      <c r="N95"/>
      <c r="O95"/>
      <c r="P95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6"/>
      <c r="AJ95" s="56"/>
      <c r="AK95" s="52"/>
      <c r="AL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</row>
    <row r="96" spans="1:57" ht="14.25" x14ac:dyDescent="0.2">
      <c r="A96" s="52"/>
      <c r="B96" s="52"/>
      <c r="C96" s="52"/>
      <c r="D96" s="52"/>
      <c r="L96"/>
      <c r="M96"/>
      <c r="N96"/>
      <c r="O96"/>
      <c r="P96"/>
      <c r="Q96" s="22"/>
      <c r="R96" s="22"/>
      <c r="S96" s="2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6"/>
      <c r="AJ96" s="56"/>
      <c r="AK96" s="52"/>
      <c r="AL96" s="2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</row>
    <row r="97" spans="1:57" ht="14.25" x14ac:dyDescent="0.2">
      <c r="A97" s="52"/>
      <c r="B97" s="52"/>
      <c r="C97" s="52"/>
      <c r="D97" s="52"/>
      <c r="L97"/>
      <c r="M97"/>
      <c r="N97"/>
      <c r="O97"/>
      <c r="P97"/>
      <c r="Q97" s="22"/>
      <c r="R97" s="22"/>
      <c r="S97" s="2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6"/>
      <c r="AJ97" s="56"/>
      <c r="AK97" s="52"/>
      <c r="AL97" s="2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</row>
    <row r="98" spans="1:57" ht="14.25" x14ac:dyDescent="0.2">
      <c r="A98" s="52"/>
      <c r="B98" s="52"/>
      <c r="C98" s="52"/>
      <c r="D98" s="52"/>
      <c r="L98"/>
      <c r="M98"/>
      <c r="N98"/>
      <c r="O98"/>
      <c r="P98"/>
      <c r="Q98" s="22"/>
      <c r="R98" s="22"/>
      <c r="S98" s="2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6"/>
      <c r="AJ98" s="56"/>
      <c r="AK98" s="52"/>
      <c r="AL98" s="2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</row>
    <row r="99" spans="1:57" ht="14.25" x14ac:dyDescent="0.2">
      <c r="A99" s="52"/>
      <c r="B99" s="52"/>
      <c r="C99" s="52"/>
      <c r="D99" s="52"/>
      <c r="L99"/>
      <c r="M99"/>
      <c r="N99"/>
      <c r="O99"/>
      <c r="P99"/>
      <c r="Q99" s="22"/>
      <c r="R99" s="22"/>
      <c r="S99" s="2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6"/>
      <c r="AJ99" s="56"/>
      <c r="AK99" s="52"/>
      <c r="AL99" s="2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</row>
    <row r="100" spans="1:57" ht="14.25" x14ac:dyDescent="0.2">
      <c r="A100" s="52"/>
      <c r="B100" s="52"/>
      <c r="C100" s="52"/>
      <c r="D100" s="52"/>
      <c r="L100"/>
      <c r="M100"/>
      <c r="N100"/>
      <c r="O100"/>
      <c r="P100"/>
      <c r="Q100" s="22"/>
      <c r="R100" s="22"/>
      <c r="S100" s="2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6"/>
      <c r="AJ100" s="56"/>
      <c r="AK100" s="52"/>
      <c r="AL100" s="2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</row>
    <row r="101" spans="1:57" ht="14.25" x14ac:dyDescent="0.2">
      <c r="A101" s="52"/>
      <c r="B101" s="52"/>
      <c r="C101" s="52"/>
      <c r="D101" s="52"/>
      <c r="L101"/>
      <c r="M101"/>
      <c r="N101"/>
      <c r="O101"/>
      <c r="P101"/>
      <c r="Q101" s="22"/>
      <c r="R101" s="22"/>
      <c r="S101" s="2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6"/>
      <c r="AJ101" s="56"/>
      <c r="AK101" s="52"/>
      <c r="AL101" s="2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</row>
    <row r="102" spans="1:57" ht="14.25" x14ac:dyDescent="0.2">
      <c r="A102" s="52"/>
      <c r="B102" s="52"/>
      <c r="C102" s="52"/>
      <c r="D102" s="52"/>
      <c r="L102"/>
      <c r="M102"/>
      <c r="N102"/>
      <c r="O102"/>
      <c r="P102"/>
      <c r="Q102" s="22"/>
      <c r="R102" s="22"/>
      <c r="S102" s="2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6"/>
      <c r="AJ102" s="56"/>
      <c r="AK102" s="52"/>
      <c r="AL102" s="2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</row>
    <row r="103" spans="1:57" ht="14.25" x14ac:dyDescent="0.2">
      <c r="A103" s="52"/>
      <c r="B103" s="52"/>
      <c r="C103" s="52"/>
      <c r="D103" s="52"/>
      <c r="L103"/>
      <c r="M103"/>
      <c r="N103"/>
      <c r="O103"/>
      <c r="P103"/>
      <c r="Q103" s="22"/>
      <c r="R103" s="22"/>
      <c r="S103" s="2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6"/>
      <c r="AJ103" s="56"/>
      <c r="AK103" s="52"/>
      <c r="AL103" s="2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</row>
    <row r="104" spans="1:57" ht="14.25" x14ac:dyDescent="0.2">
      <c r="A104" s="52"/>
      <c r="B104" s="52"/>
      <c r="C104" s="52"/>
      <c r="D104" s="52"/>
      <c r="L104"/>
      <c r="M104"/>
      <c r="N104"/>
      <c r="O104"/>
      <c r="P104"/>
      <c r="Q104" s="22"/>
      <c r="R104" s="22"/>
      <c r="S104" s="2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6"/>
      <c r="AJ104" s="56"/>
      <c r="AK104" s="52"/>
      <c r="AL104" s="2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</row>
    <row r="105" spans="1:57" ht="14.25" x14ac:dyDescent="0.2">
      <c r="A105" s="52"/>
      <c r="B105" s="52"/>
      <c r="C105" s="52"/>
      <c r="D105" s="52"/>
      <c r="L105"/>
      <c r="M105"/>
      <c r="N105"/>
      <c r="O105"/>
      <c r="P105"/>
      <c r="Q105" s="22"/>
      <c r="R105" s="22"/>
      <c r="S105" s="2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6"/>
      <c r="AJ105" s="56"/>
      <c r="AK105" s="52"/>
      <c r="AL105" s="2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</row>
    <row r="106" spans="1:57" ht="14.25" x14ac:dyDescent="0.2">
      <c r="A106" s="52"/>
      <c r="B106" s="52"/>
      <c r="C106" s="52"/>
      <c r="D106" s="52"/>
      <c r="L106"/>
      <c r="M106"/>
      <c r="N106"/>
      <c r="O106"/>
      <c r="P106"/>
      <c r="Q106" s="22"/>
      <c r="R106" s="22"/>
      <c r="S106" s="2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6"/>
      <c r="AJ106" s="56"/>
      <c r="AK106" s="52"/>
      <c r="AL106" s="2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</row>
    <row r="107" spans="1:57" ht="14.25" x14ac:dyDescent="0.2">
      <c r="A107" s="52"/>
      <c r="B107" s="52"/>
      <c r="C107" s="52"/>
      <c r="D107" s="52"/>
      <c r="L107"/>
      <c r="M107"/>
      <c r="N107"/>
      <c r="O107"/>
      <c r="P107"/>
      <c r="Q107" s="22"/>
      <c r="R107" s="22"/>
      <c r="S107" s="2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6"/>
      <c r="AJ107" s="56"/>
      <c r="AK107" s="52"/>
      <c r="AL107" s="2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</row>
    <row r="108" spans="1:57" ht="14.25" x14ac:dyDescent="0.2">
      <c r="A108" s="52"/>
      <c r="B108" s="52"/>
      <c r="C108" s="52"/>
      <c r="D108" s="52"/>
      <c r="L108"/>
      <c r="M108"/>
      <c r="N108"/>
      <c r="O108"/>
      <c r="P108"/>
      <c r="Q108" s="22"/>
      <c r="R108" s="22"/>
      <c r="S108" s="2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6"/>
      <c r="AJ108" s="56"/>
      <c r="AK108" s="52"/>
      <c r="AL108" s="2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</row>
    <row r="109" spans="1:57" ht="14.25" x14ac:dyDescent="0.2">
      <c r="A109" s="52"/>
      <c r="B109" s="52"/>
      <c r="C109" s="52"/>
      <c r="D109" s="52"/>
      <c r="L109"/>
      <c r="M109"/>
      <c r="N109"/>
      <c r="O109"/>
      <c r="P109"/>
      <c r="Q109" s="22"/>
      <c r="R109" s="22"/>
      <c r="S109" s="2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6"/>
      <c r="AJ109" s="56"/>
      <c r="AK109" s="52"/>
      <c r="AL109" s="2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</row>
    <row r="110" spans="1:57" ht="14.25" x14ac:dyDescent="0.2">
      <c r="A110" s="52"/>
      <c r="B110" s="52"/>
      <c r="C110" s="52"/>
      <c r="D110" s="52"/>
      <c r="L110"/>
      <c r="M110"/>
      <c r="N110"/>
      <c r="O110"/>
      <c r="P110"/>
      <c r="Q110" s="22"/>
      <c r="R110" s="22"/>
      <c r="S110" s="2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6"/>
      <c r="AJ110" s="56"/>
      <c r="AK110" s="52"/>
      <c r="AL110" s="2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</row>
    <row r="111" spans="1:57" ht="14.25" x14ac:dyDescent="0.2">
      <c r="A111" s="52"/>
      <c r="B111" s="52"/>
      <c r="C111" s="52"/>
      <c r="D111" s="52"/>
      <c r="L111"/>
      <c r="M111"/>
      <c r="N111"/>
      <c r="O111"/>
      <c r="P111"/>
      <c r="Q111" s="22"/>
      <c r="R111" s="22"/>
      <c r="S111" s="2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6"/>
      <c r="AJ111" s="56"/>
      <c r="AK111" s="52"/>
      <c r="AL111" s="2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</row>
    <row r="112" spans="1:57" ht="14.25" x14ac:dyDescent="0.2">
      <c r="A112" s="52"/>
      <c r="B112" s="52"/>
      <c r="C112" s="52"/>
      <c r="D112" s="52"/>
      <c r="L112"/>
      <c r="M112"/>
      <c r="N112"/>
      <c r="O112"/>
      <c r="P112"/>
      <c r="Q112" s="22"/>
      <c r="R112" s="22"/>
      <c r="S112" s="2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6"/>
      <c r="AJ112" s="56"/>
      <c r="AK112" s="52"/>
      <c r="AL112" s="2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</row>
    <row r="113" spans="1:57" ht="14.25" x14ac:dyDescent="0.2">
      <c r="A113" s="52"/>
      <c r="B113" s="52"/>
      <c r="C113" s="52"/>
      <c r="D113" s="52"/>
      <c r="L113"/>
      <c r="M113"/>
      <c r="N113"/>
      <c r="O113"/>
      <c r="P113"/>
      <c r="Q113" s="22"/>
      <c r="R113" s="22"/>
      <c r="S113" s="2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6"/>
      <c r="AJ113" s="56"/>
      <c r="AK113" s="52"/>
      <c r="AL113" s="2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</row>
    <row r="114" spans="1:57" ht="14.25" x14ac:dyDescent="0.2">
      <c r="A114" s="52"/>
      <c r="B114" s="52"/>
      <c r="C114" s="52"/>
      <c r="D114" s="52"/>
      <c r="L114"/>
      <c r="M114"/>
      <c r="N114"/>
      <c r="O114"/>
      <c r="P114"/>
      <c r="Q114" s="22"/>
      <c r="R114" s="22"/>
      <c r="S114" s="2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6"/>
      <c r="AJ114" s="56"/>
      <c r="AK114" s="52"/>
      <c r="AL114" s="2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</row>
    <row r="115" spans="1:57" ht="14.25" x14ac:dyDescent="0.2">
      <c r="A115" s="52"/>
      <c r="B115" s="52"/>
      <c r="C115" s="52"/>
      <c r="D115" s="52"/>
      <c r="L115"/>
      <c r="M115"/>
      <c r="N115"/>
      <c r="O115"/>
      <c r="P115"/>
      <c r="Q115" s="22"/>
      <c r="R115" s="22"/>
      <c r="S115" s="2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6"/>
      <c r="AJ115" s="56"/>
      <c r="AK115" s="52"/>
      <c r="AL115" s="2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</row>
    <row r="116" spans="1:57" ht="14.25" x14ac:dyDescent="0.2">
      <c r="A116" s="52"/>
      <c r="B116" s="52"/>
      <c r="C116" s="52"/>
      <c r="D116" s="52"/>
      <c r="L116"/>
      <c r="M116"/>
      <c r="N116"/>
      <c r="O116"/>
      <c r="P116"/>
      <c r="Q116" s="22"/>
      <c r="R116" s="22"/>
      <c r="S116" s="2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6"/>
      <c r="AJ116" s="56"/>
      <c r="AK116" s="52"/>
      <c r="AL116" s="2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</row>
    <row r="117" spans="1:57" ht="14.25" x14ac:dyDescent="0.2">
      <c r="A117" s="52"/>
      <c r="B117" s="52"/>
      <c r="C117" s="52"/>
      <c r="D117" s="52"/>
      <c r="L117"/>
      <c r="M117"/>
      <c r="N117"/>
      <c r="O117"/>
      <c r="P117"/>
      <c r="Q117" s="22"/>
      <c r="R117" s="22"/>
      <c r="S117" s="2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6"/>
      <c r="AJ117" s="56"/>
      <c r="AK117" s="52"/>
      <c r="AL117" s="2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</row>
    <row r="118" spans="1:57" ht="14.25" x14ac:dyDescent="0.2">
      <c r="A118" s="52"/>
      <c r="B118" s="52"/>
      <c r="C118" s="52"/>
      <c r="D118" s="52"/>
      <c r="L118"/>
      <c r="M118"/>
      <c r="N118"/>
      <c r="O118"/>
      <c r="P118"/>
      <c r="Q118" s="22"/>
      <c r="R118" s="22"/>
      <c r="S118" s="2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6"/>
      <c r="AJ118" s="56"/>
      <c r="AK118" s="52"/>
      <c r="AL118" s="2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</row>
    <row r="119" spans="1:57" ht="14.25" x14ac:dyDescent="0.2">
      <c r="A119" s="52"/>
      <c r="B119" s="52"/>
      <c r="C119" s="52"/>
      <c r="D119" s="52"/>
      <c r="L119"/>
      <c r="M119"/>
      <c r="N119"/>
      <c r="O119"/>
      <c r="P119"/>
      <c r="Q119" s="22"/>
      <c r="R119" s="22"/>
      <c r="S119" s="2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6"/>
      <c r="AJ119" s="56"/>
      <c r="AK119" s="52"/>
      <c r="AL119" s="2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</row>
    <row r="120" spans="1:57" ht="14.25" x14ac:dyDescent="0.2">
      <c r="A120" s="52"/>
      <c r="B120" s="52"/>
      <c r="C120" s="52"/>
      <c r="D120" s="52"/>
      <c r="L120"/>
      <c r="M120"/>
      <c r="N120"/>
      <c r="O120"/>
      <c r="P120"/>
      <c r="Q120" s="22"/>
      <c r="R120" s="22"/>
      <c r="S120" s="2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6"/>
      <c r="AJ120" s="56"/>
      <c r="AK120" s="52"/>
      <c r="AL120" s="2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</row>
    <row r="121" spans="1:57" ht="14.25" x14ac:dyDescent="0.2">
      <c r="A121" s="52"/>
      <c r="B121" s="52"/>
      <c r="C121" s="52"/>
      <c r="D121" s="52"/>
      <c r="L121"/>
      <c r="M121"/>
      <c r="N121"/>
      <c r="O121"/>
      <c r="P121"/>
      <c r="Q121" s="22"/>
      <c r="R121" s="22"/>
      <c r="S121" s="2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6"/>
      <c r="AJ121" s="56"/>
      <c r="AK121" s="52"/>
      <c r="AL121" s="2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</row>
    <row r="122" spans="1:57" ht="14.25" x14ac:dyDescent="0.2">
      <c r="A122" s="52"/>
      <c r="B122" s="52"/>
      <c r="C122" s="52"/>
      <c r="D122" s="52"/>
      <c r="L122"/>
      <c r="M122"/>
      <c r="N122"/>
      <c r="O122"/>
      <c r="P122"/>
      <c r="Q122" s="22"/>
      <c r="R122" s="22"/>
      <c r="S122" s="2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6"/>
      <c r="AJ122" s="56"/>
      <c r="AK122" s="52"/>
      <c r="AL122" s="2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</row>
    <row r="123" spans="1:57" ht="14.25" x14ac:dyDescent="0.2">
      <c r="A123" s="52"/>
      <c r="B123" s="52"/>
      <c r="C123" s="52"/>
      <c r="D123" s="52"/>
      <c r="L123"/>
      <c r="M123"/>
      <c r="N123"/>
      <c r="O123"/>
      <c r="P123"/>
      <c r="Q123" s="22"/>
      <c r="R123" s="22"/>
      <c r="S123" s="2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6"/>
      <c r="AJ123" s="56"/>
      <c r="AK123" s="52"/>
      <c r="AL123" s="2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</row>
    <row r="124" spans="1:57" ht="14.25" x14ac:dyDescent="0.2">
      <c r="A124" s="52"/>
      <c r="B124" s="52"/>
      <c r="C124" s="52"/>
      <c r="D124" s="52"/>
      <c r="L124"/>
      <c r="M124"/>
      <c r="N124"/>
      <c r="O124"/>
      <c r="P124"/>
      <c r="Q124" s="22"/>
      <c r="R124" s="22"/>
      <c r="S124" s="2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6"/>
      <c r="AJ124" s="56"/>
      <c r="AK124" s="52"/>
      <c r="AL124" s="2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</row>
    <row r="125" spans="1:57" ht="14.25" x14ac:dyDescent="0.2">
      <c r="A125" s="52"/>
      <c r="B125" s="52"/>
      <c r="C125" s="52"/>
      <c r="D125" s="52"/>
      <c r="L125"/>
      <c r="M125"/>
      <c r="N125"/>
      <c r="O125"/>
      <c r="P125"/>
      <c r="Q125" s="22"/>
      <c r="R125" s="22"/>
      <c r="S125" s="2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6"/>
      <c r="AJ125" s="56"/>
      <c r="AK125" s="52"/>
      <c r="AL125" s="2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</row>
    <row r="126" spans="1:57" ht="14.25" x14ac:dyDescent="0.2">
      <c r="A126" s="52"/>
      <c r="B126" s="52"/>
      <c r="C126" s="52"/>
      <c r="D126" s="52"/>
      <c r="L126"/>
      <c r="M126"/>
      <c r="N126"/>
      <c r="O126"/>
      <c r="P126"/>
      <c r="Q126" s="22"/>
      <c r="R126" s="22"/>
      <c r="S126" s="2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6"/>
      <c r="AJ126" s="56"/>
      <c r="AK126" s="52"/>
      <c r="AL126" s="2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</row>
    <row r="127" spans="1:57" ht="14.25" x14ac:dyDescent="0.2">
      <c r="A127" s="52"/>
      <c r="B127" s="52"/>
      <c r="C127" s="52"/>
      <c r="D127" s="52"/>
      <c r="L127"/>
      <c r="M127"/>
      <c r="N127"/>
      <c r="O127"/>
      <c r="P127"/>
      <c r="Q127" s="22"/>
      <c r="R127" s="22"/>
      <c r="S127" s="2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6"/>
      <c r="AJ127" s="56"/>
      <c r="AK127" s="52"/>
      <c r="AL127" s="2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</row>
    <row r="128" spans="1:57" ht="14.25" x14ac:dyDescent="0.2">
      <c r="A128" s="52"/>
      <c r="B128" s="52"/>
      <c r="C128" s="52"/>
      <c r="D128" s="52"/>
      <c r="L128"/>
      <c r="M128"/>
      <c r="N128"/>
      <c r="O128"/>
      <c r="P128"/>
      <c r="Q128" s="22"/>
      <c r="R128" s="22"/>
      <c r="S128" s="2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6"/>
      <c r="AJ128" s="56"/>
      <c r="AK128" s="52"/>
      <c r="AL128" s="2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</row>
    <row r="129" spans="1:57" ht="14.25" x14ac:dyDescent="0.2">
      <c r="A129" s="52"/>
      <c r="B129" s="52"/>
      <c r="C129" s="52"/>
      <c r="D129" s="52"/>
      <c r="L129"/>
      <c r="M129"/>
      <c r="N129"/>
      <c r="O129"/>
      <c r="P129"/>
      <c r="Q129" s="22"/>
      <c r="R129" s="22"/>
      <c r="S129" s="2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6"/>
      <c r="AJ129" s="56"/>
      <c r="AK129" s="52"/>
      <c r="AL129" s="2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</row>
    <row r="130" spans="1:57" ht="14.25" x14ac:dyDescent="0.2">
      <c r="A130" s="52"/>
      <c r="B130" s="52"/>
      <c r="C130" s="52"/>
      <c r="D130" s="52"/>
      <c r="L130"/>
      <c r="M130"/>
      <c r="N130"/>
      <c r="O130"/>
      <c r="P130"/>
      <c r="Q130" s="22"/>
      <c r="R130" s="22"/>
      <c r="S130" s="2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6"/>
      <c r="AJ130" s="56"/>
      <c r="AK130" s="52"/>
      <c r="AL130" s="2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</row>
    <row r="131" spans="1:57" ht="14.25" x14ac:dyDescent="0.2">
      <c r="A131" s="52"/>
      <c r="B131" s="52"/>
      <c r="C131" s="52"/>
      <c r="D131" s="52"/>
      <c r="L131"/>
      <c r="M131"/>
      <c r="N131"/>
      <c r="O131"/>
      <c r="P131"/>
      <c r="Q131" s="22"/>
      <c r="R131" s="22"/>
      <c r="S131" s="2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6"/>
      <c r="AJ131" s="56"/>
      <c r="AK131" s="52"/>
      <c r="AL131" s="2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</row>
    <row r="132" spans="1:57" ht="14.25" x14ac:dyDescent="0.2">
      <c r="A132" s="52"/>
      <c r="B132" s="52"/>
      <c r="C132" s="52"/>
      <c r="D132" s="52"/>
      <c r="L132"/>
      <c r="M132"/>
      <c r="N132"/>
      <c r="O132"/>
      <c r="P132"/>
      <c r="Q132" s="22"/>
      <c r="R132" s="22"/>
      <c r="S132" s="2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6"/>
      <c r="AJ132" s="56"/>
      <c r="AK132" s="52"/>
      <c r="AL132" s="2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</row>
    <row r="133" spans="1:57" ht="14.25" x14ac:dyDescent="0.2">
      <c r="A133" s="52"/>
      <c r="B133" s="52"/>
      <c r="C133" s="52"/>
      <c r="D133" s="52"/>
      <c r="L133"/>
      <c r="M133"/>
      <c r="N133"/>
      <c r="O133"/>
      <c r="P133"/>
      <c r="Q133" s="22"/>
      <c r="R133" s="22"/>
      <c r="S133" s="2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6"/>
      <c r="AJ133" s="56"/>
      <c r="AK133" s="52"/>
      <c r="AL133" s="2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</row>
    <row r="134" spans="1:57" ht="14.25" x14ac:dyDescent="0.2">
      <c r="A134" s="52"/>
      <c r="B134" s="52"/>
      <c r="C134" s="52"/>
      <c r="D134" s="52"/>
      <c r="L134"/>
      <c r="M134"/>
      <c r="N134"/>
      <c r="O134"/>
      <c r="P134"/>
      <c r="Q134" s="22"/>
      <c r="R134" s="22"/>
      <c r="S134" s="2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6"/>
      <c r="AJ134" s="56"/>
      <c r="AK134" s="52"/>
      <c r="AL134" s="2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</row>
    <row r="135" spans="1:57" ht="14.25" x14ac:dyDescent="0.2">
      <c r="A135" s="52"/>
      <c r="B135" s="52"/>
      <c r="C135" s="52"/>
      <c r="D135" s="52"/>
      <c r="L135"/>
      <c r="M135"/>
      <c r="N135"/>
      <c r="O135"/>
      <c r="P135"/>
      <c r="Q135" s="22"/>
      <c r="R135" s="22"/>
      <c r="S135" s="2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6"/>
      <c r="AJ135" s="56"/>
      <c r="AK135" s="52"/>
      <c r="AL135" s="2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</row>
    <row r="136" spans="1:57" ht="14.25" x14ac:dyDescent="0.2">
      <c r="A136" s="52"/>
      <c r="B136" s="52"/>
      <c r="C136" s="52"/>
      <c r="D136" s="52"/>
      <c r="L136"/>
      <c r="M136"/>
      <c r="N136"/>
      <c r="O136"/>
      <c r="P136"/>
      <c r="Q136" s="22"/>
      <c r="R136" s="22"/>
      <c r="S136" s="2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6"/>
      <c r="AJ136" s="56"/>
      <c r="AK136" s="52"/>
      <c r="AL136" s="2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</row>
    <row r="137" spans="1:57" ht="14.25" x14ac:dyDescent="0.2">
      <c r="A137" s="52"/>
      <c r="B137" s="52"/>
      <c r="C137" s="52"/>
      <c r="D137" s="52"/>
      <c r="L137"/>
      <c r="M137"/>
      <c r="N137"/>
      <c r="O137"/>
      <c r="P137"/>
      <c r="Q137" s="22"/>
      <c r="R137" s="22"/>
      <c r="S137" s="2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6"/>
      <c r="AJ137" s="56"/>
      <c r="AK137" s="52"/>
      <c r="AL137" s="2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</row>
    <row r="138" spans="1:57" ht="14.25" x14ac:dyDescent="0.2">
      <c r="A138" s="52"/>
      <c r="B138" s="52"/>
      <c r="C138" s="52"/>
      <c r="D138" s="52"/>
      <c r="L138"/>
      <c r="M138"/>
      <c r="N138"/>
      <c r="O138"/>
      <c r="P138"/>
      <c r="Q138" s="22"/>
      <c r="R138" s="22"/>
      <c r="S138" s="2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6"/>
      <c r="AJ138" s="56"/>
      <c r="AK138" s="52"/>
      <c r="AL138" s="2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</row>
    <row r="139" spans="1:57" ht="14.25" x14ac:dyDescent="0.2">
      <c r="A139" s="52"/>
      <c r="B139" s="52"/>
      <c r="C139" s="52"/>
      <c r="D139" s="52"/>
      <c r="L139"/>
      <c r="M139"/>
      <c r="N139"/>
      <c r="O139"/>
      <c r="P139"/>
      <c r="Q139" s="22"/>
      <c r="R139" s="22"/>
      <c r="S139" s="2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6"/>
      <c r="AJ139" s="56"/>
      <c r="AK139" s="52"/>
      <c r="AL139" s="2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</row>
    <row r="140" spans="1:57" ht="14.25" x14ac:dyDescent="0.2">
      <c r="A140" s="52"/>
      <c r="B140" s="52"/>
      <c r="C140" s="52"/>
      <c r="D140" s="52"/>
      <c r="L140"/>
      <c r="M140"/>
      <c r="N140"/>
      <c r="O140"/>
      <c r="P140"/>
      <c r="Q140" s="22"/>
      <c r="R140" s="22"/>
      <c r="S140" s="2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6"/>
      <c r="AJ140" s="56"/>
      <c r="AK140" s="52"/>
      <c r="AL140" s="2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</row>
    <row r="141" spans="1:57" ht="14.25" x14ac:dyDescent="0.2">
      <c r="A141" s="52"/>
      <c r="B141" s="52"/>
      <c r="C141" s="52"/>
      <c r="D141" s="52"/>
      <c r="L141"/>
      <c r="M141"/>
      <c r="N141"/>
      <c r="O141"/>
      <c r="P141"/>
      <c r="Q141" s="22"/>
      <c r="R141" s="22"/>
      <c r="S141" s="2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6"/>
      <c r="AJ141" s="56"/>
      <c r="AK141" s="52"/>
      <c r="AL141" s="2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</row>
    <row r="142" spans="1:57" ht="14.25" x14ac:dyDescent="0.2">
      <c r="A142" s="52"/>
      <c r="B142" s="52"/>
      <c r="C142" s="52"/>
      <c r="D142" s="52"/>
      <c r="L142"/>
      <c r="M142"/>
      <c r="N142"/>
      <c r="O142"/>
      <c r="P142"/>
      <c r="Q142" s="22"/>
      <c r="R142" s="22"/>
      <c r="S142" s="2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6"/>
      <c r="AJ142" s="56"/>
      <c r="AK142" s="52"/>
      <c r="AL142" s="2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</row>
    <row r="143" spans="1:57" ht="14.25" x14ac:dyDescent="0.2">
      <c r="A143" s="52"/>
      <c r="B143" s="52"/>
      <c r="C143" s="52"/>
      <c r="D143" s="52"/>
      <c r="L143"/>
      <c r="M143"/>
      <c r="N143"/>
      <c r="O143"/>
      <c r="P143"/>
      <c r="Q143" s="22"/>
      <c r="R143" s="22"/>
      <c r="S143" s="2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6"/>
      <c r="AJ143" s="56"/>
      <c r="AK143" s="52"/>
      <c r="AL143" s="2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</row>
    <row r="144" spans="1:57" ht="14.25" x14ac:dyDescent="0.2">
      <c r="A144" s="52"/>
      <c r="B144" s="52"/>
      <c r="C144" s="52"/>
      <c r="D144" s="52"/>
      <c r="L144"/>
      <c r="M144"/>
      <c r="N144"/>
      <c r="O144"/>
      <c r="P144"/>
      <c r="Q144" s="22"/>
      <c r="R144" s="22"/>
      <c r="S144" s="2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6"/>
      <c r="AJ144" s="56"/>
      <c r="AK144" s="52"/>
      <c r="AL144" s="2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</row>
    <row r="145" spans="1:57" ht="14.25" x14ac:dyDescent="0.2">
      <c r="A145" s="52"/>
      <c r="B145" s="52"/>
      <c r="C145" s="52"/>
      <c r="D145" s="52"/>
      <c r="L145"/>
      <c r="M145"/>
      <c r="N145"/>
      <c r="O145"/>
      <c r="P145"/>
      <c r="Q145" s="22"/>
      <c r="R145" s="22"/>
      <c r="S145" s="2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6"/>
      <c r="AJ145" s="56"/>
      <c r="AK145" s="52"/>
      <c r="AL145" s="2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</row>
    <row r="146" spans="1:57" ht="14.25" x14ac:dyDescent="0.2">
      <c r="A146" s="52"/>
      <c r="B146" s="52"/>
      <c r="C146" s="52"/>
      <c r="D146" s="52"/>
      <c r="L146"/>
      <c r="M146"/>
      <c r="N146"/>
      <c r="O146"/>
      <c r="P146"/>
      <c r="Q146" s="22"/>
      <c r="R146" s="22"/>
      <c r="S146" s="2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6"/>
      <c r="AJ146" s="56"/>
      <c r="AK146" s="52"/>
      <c r="AL146" s="2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</row>
    <row r="147" spans="1:57" ht="14.25" x14ac:dyDescent="0.2">
      <c r="A147" s="52"/>
      <c r="B147" s="52"/>
      <c r="C147" s="52"/>
      <c r="D147" s="52"/>
      <c r="L147"/>
      <c r="M147"/>
      <c r="N147"/>
      <c r="O147"/>
      <c r="P147"/>
      <c r="Q147" s="22"/>
      <c r="R147" s="22"/>
      <c r="S147" s="2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6"/>
      <c r="AJ147" s="56"/>
      <c r="AK147" s="52"/>
      <c r="AL147" s="2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</row>
    <row r="148" spans="1:57" ht="14.25" x14ac:dyDescent="0.2">
      <c r="A148" s="52"/>
      <c r="B148" s="52"/>
      <c r="C148" s="52"/>
      <c r="D148" s="52"/>
      <c r="L148"/>
      <c r="M148"/>
      <c r="N148"/>
      <c r="O148"/>
      <c r="P148"/>
      <c r="Q148" s="22"/>
      <c r="R148" s="22"/>
      <c r="S148" s="2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6"/>
      <c r="AJ148" s="56"/>
      <c r="AK148" s="52"/>
      <c r="AL148" s="2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</row>
    <row r="149" spans="1:57" ht="14.25" x14ac:dyDescent="0.2">
      <c r="A149" s="52"/>
      <c r="B149" s="52"/>
      <c r="C149" s="52"/>
      <c r="D149" s="52"/>
      <c r="L149"/>
      <c r="M149"/>
      <c r="N149"/>
      <c r="O149"/>
      <c r="P149"/>
      <c r="Q149" s="22"/>
      <c r="R149" s="22"/>
      <c r="S149" s="2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6"/>
      <c r="AJ149" s="56"/>
      <c r="AK149" s="52"/>
      <c r="AL149" s="2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</row>
    <row r="150" spans="1:57" ht="14.25" x14ac:dyDescent="0.2">
      <c r="A150" s="52"/>
      <c r="B150" s="52"/>
      <c r="C150" s="52"/>
      <c r="D150" s="52"/>
      <c r="L150"/>
      <c r="M150"/>
      <c r="N150"/>
      <c r="O150"/>
      <c r="P150"/>
      <c r="Q150" s="22"/>
      <c r="R150" s="22"/>
      <c r="S150" s="2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6"/>
      <c r="AJ150" s="56"/>
      <c r="AK150" s="52"/>
      <c r="AL150" s="2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</row>
    <row r="151" spans="1:57" ht="14.25" x14ac:dyDescent="0.2">
      <c r="A151" s="52"/>
      <c r="B151" s="52"/>
      <c r="C151" s="52"/>
      <c r="D151" s="52"/>
      <c r="L151"/>
      <c r="M151"/>
      <c r="N151"/>
      <c r="O151"/>
      <c r="P151"/>
      <c r="Q151" s="22"/>
      <c r="R151" s="22"/>
      <c r="S151" s="2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6"/>
      <c r="AJ151" s="56"/>
      <c r="AK151" s="52"/>
      <c r="AL151" s="2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</row>
    <row r="152" spans="1:57" ht="14.25" x14ac:dyDescent="0.2">
      <c r="A152" s="52"/>
      <c r="B152" s="52"/>
      <c r="C152" s="52"/>
      <c r="D152" s="52"/>
      <c r="L152"/>
      <c r="M152"/>
      <c r="N152"/>
      <c r="O152"/>
      <c r="P152"/>
      <c r="Q152" s="22"/>
      <c r="R152" s="22"/>
      <c r="S152" s="2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6"/>
      <c r="AJ152" s="56"/>
      <c r="AK152" s="52"/>
      <c r="AL152" s="2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</row>
    <row r="153" spans="1:57" ht="14.25" x14ac:dyDescent="0.2">
      <c r="A153" s="52"/>
      <c r="B153" s="52"/>
      <c r="C153" s="52"/>
      <c r="D153" s="52"/>
      <c r="L153"/>
      <c r="M153"/>
      <c r="N153"/>
      <c r="O153"/>
      <c r="P153"/>
      <c r="Q153" s="22"/>
      <c r="R153" s="22"/>
      <c r="S153" s="2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6"/>
      <c r="AJ153" s="56"/>
      <c r="AK153" s="52"/>
      <c r="AL153" s="2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</row>
    <row r="154" spans="1:57" ht="14.25" x14ac:dyDescent="0.2">
      <c r="A154" s="52"/>
      <c r="B154" s="52"/>
      <c r="C154" s="52"/>
      <c r="D154" s="52"/>
      <c r="L154"/>
      <c r="M154"/>
      <c r="N154"/>
      <c r="O154"/>
      <c r="P154"/>
      <c r="Q154" s="22"/>
      <c r="R154" s="22"/>
      <c r="S154" s="2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6"/>
      <c r="AJ154" s="56"/>
      <c r="AK154" s="52"/>
      <c r="AL154" s="2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</row>
    <row r="155" spans="1:57" ht="14.25" x14ac:dyDescent="0.2">
      <c r="A155" s="52"/>
      <c r="B155" s="52"/>
      <c r="C155" s="52"/>
      <c r="D155" s="52"/>
      <c r="L155"/>
      <c r="M155"/>
      <c r="N155"/>
      <c r="O155"/>
      <c r="P155"/>
      <c r="Q155" s="22"/>
      <c r="R155" s="22"/>
      <c r="S155" s="2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6"/>
      <c r="AJ155" s="56"/>
      <c r="AK155" s="52"/>
      <c r="AL155" s="2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</row>
    <row r="156" spans="1:57" ht="14.25" x14ac:dyDescent="0.2">
      <c r="A156" s="52"/>
      <c r="B156" s="52"/>
      <c r="C156" s="52"/>
      <c r="D156" s="52"/>
      <c r="L156"/>
      <c r="M156"/>
      <c r="N156"/>
      <c r="O156"/>
      <c r="P156"/>
      <c r="Q156" s="22"/>
      <c r="R156" s="22"/>
      <c r="S156" s="2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6"/>
      <c r="AJ156" s="56"/>
      <c r="AK156" s="52"/>
      <c r="AL156" s="2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</row>
    <row r="157" spans="1:57" ht="14.25" x14ac:dyDescent="0.2">
      <c r="A157" s="52"/>
      <c r="B157" s="52"/>
      <c r="C157" s="52"/>
      <c r="D157" s="52"/>
      <c r="L157"/>
      <c r="M157"/>
      <c r="N157"/>
      <c r="O157"/>
      <c r="P157"/>
      <c r="Q157" s="22"/>
      <c r="R157" s="22"/>
      <c r="S157" s="2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6"/>
      <c r="AJ157" s="56"/>
      <c r="AK157" s="52"/>
      <c r="AL157" s="2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</row>
    <row r="158" spans="1:57" ht="14.25" x14ac:dyDescent="0.2">
      <c r="A158" s="52"/>
      <c r="B158" s="52"/>
      <c r="C158" s="52"/>
      <c r="D158" s="52"/>
      <c r="L158"/>
      <c r="M158"/>
      <c r="N158"/>
      <c r="O158"/>
      <c r="P158"/>
      <c r="Q158" s="22"/>
      <c r="R158" s="22"/>
      <c r="S158" s="2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6"/>
      <c r="AJ158" s="56"/>
      <c r="AK158" s="52"/>
      <c r="AL158" s="2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</row>
    <row r="159" spans="1:57" ht="14.25" x14ac:dyDescent="0.2">
      <c r="A159" s="52"/>
      <c r="B159" s="52"/>
      <c r="C159" s="52"/>
      <c r="D159" s="52"/>
      <c r="L159"/>
      <c r="M159"/>
      <c r="N159"/>
      <c r="O159"/>
      <c r="P159"/>
      <c r="Q159" s="22"/>
      <c r="R159" s="22"/>
      <c r="S159" s="2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6"/>
      <c r="AJ159" s="56"/>
      <c r="AK159" s="52"/>
      <c r="AL159" s="2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</row>
    <row r="160" spans="1:57" ht="14.25" x14ac:dyDescent="0.2">
      <c r="A160" s="52"/>
      <c r="B160" s="52"/>
      <c r="C160" s="52"/>
      <c r="D160" s="52"/>
      <c r="L160"/>
      <c r="M160"/>
      <c r="N160"/>
      <c r="O160"/>
      <c r="P160"/>
      <c r="Q160" s="22"/>
      <c r="R160" s="22"/>
      <c r="S160" s="2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6"/>
      <c r="AJ160" s="56"/>
      <c r="AK160" s="52"/>
      <c r="AL160" s="2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</row>
    <row r="161" spans="1:57" ht="14.25" x14ac:dyDescent="0.2">
      <c r="A161" s="52"/>
      <c r="B161" s="52"/>
      <c r="C161" s="52"/>
      <c r="D161" s="52"/>
      <c r="L161"/>
      <c r="M161"/>
      <c r="N161"/>
      <c r="O161"/>
      <c r="P161"/>
      <c r="Q161" s="22"/>
      <c r="R161" s="22"/>
      <c r="S161" s="2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6"/>
      <c r="AJ161" s="56"/>
      <c r="AK161" s="52"/>
      <c r="AL161" s="2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</row>
    <row r="162" spans="1:57" ht="14.25" x14ac:dyDescent="0.2">
      <c r="A162" s="52"/>
      <c r="B162" s="52"/>
      <c r="C162" s="52"/>
      <c r="D162" s="52"/>
      <c r="L162"/>
      <c r="M162"/>
      <c r="N162"/>
      <c r="O162"/>
      <c r="P162"/>
      <c r="Q162" s="22"/>
      <c r="R162" s="22"/>
      <c r="S162" s="2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6"/>
      <c r="AJ162" s="56"/>
      <c r="AK162" s="52"/>
      <c r="AL162" s="2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</row>
    <row r="163" spans="1:57" ht="14.25" x14ac:dyDescent="0.2">
      <c r="A163" s="52"/>
      <c r="B163" s="52"/>
      <c r="C163" s="52"/>
      <c r="D163" s="52"/>
      <c r="L163"/>
      <c r="M163"/>
      <c r="N163"/>
      <c r="O163"/>
      <c r="P163"/>
      <c r="Q163" s="22"/>
      <c r="R163" s="22"/>
      <c r="S163" s="2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6"/>
      <c r="AJ163" s="56"/>
      <c r="AK163" s="52"/>
      <c r="AL163" s="2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</row>
    <row r="164" spans="1:57" ht="14.25" x14ac:dyDescent="0.2">
      <c r="A164" s="52"/>
      <c r="B164" s="52"/>
      <c r="C164" s="52"/>
      <c r="D164" s="52"/>
      <c r="L164"/>
      <c r="M164"/>
      <c r="N164"/>
      <c r="O164"/>
      <c r="P164"/>
      <c r="Q164" s="22"/>
      <c r="R164" s="22"/>
      <c r="S164" s="2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6"/>
      <c r="AJ164" s="56"/>
      <c r="AK164" s="52"/>
      <c r="AL164" s="2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</row>
    <row r="165" spans="1:57" ht="14.25" x14ac:dyDescent="0.2">
      <c r="A165" s="52"/>
      <c r="B165" s="52"/>
      <c r="C165" s="52"/>
      <c r="D165" s="52"/>
      <c r="L165"/>
      <c r="M165"/>
      <c r="N165"/>
      <c r="O165"/>
      <c r="P165"/>
      <c r="Q165" s="22"/>
      <c r="R165" s="22"/>
      <c r="S165" s="2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6"/>
      <c r="AJ165" s="56"/>
      <c r="AK165" s="52"/>
      <c r="AL165" s="2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</row>
    <row r="166" spans="1:57" ht="14.25" x14ac:dyDescent="0.2">
      <c r="A166" s="52"/>
      <c r="B166" s="52"/>
      <c r="C166" s="52"/>
      <c r="D166" s="52"/>
      <c r="L166"/>
      <c r="M166"/>
      <c r="N166"/>
      <c r="O166"/>
      <c r="P166"/>
      <c r="Q166" s="22"/>
      <c r="R166" s="22"/>
      <c r="S166" s="2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6"/>
      <c r="AJ166" s="56"/>
      <c r="AK166" s="52"/>
      <c r="AL166" s="2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</row>
    <row r="167" spans="1:57" ht="14.25" x14ac:dyDescent="0.2">
      <c r="A167" s="52"/>
      <c r="B167" s="52"/>
      <c r="C167" s="52"/>
      <c r="D167" s="52"/>
      <c r="L167"/>
      <c r="M167"/>
      <c r="N167"/>
      <c r="O167"/>
      <c r="P167"/>
      <c r="Q167" s="22"/>
      <c r="R167" s="22"/>
      <c r="S167" s="2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6"/>
      <c r="AJ167" s="56"/>
      <c r="AK167" s="52"/>
      <c r="AL167" s="2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</row>
    <row r="168" spans="1:57" ht="14.25" x14ac:dyDescent="0.2">
      <c r="A168" s="52"/>
      <c r="B168" s="52"/>
      <c r="C168" s="52"/>
      <c r="D168" s="52"/>
      <c r="L168"/>
      <c r="M168"/>
      <c r="N168"/>
      <c r="O168"/>
      <c r="P168"/>
      <c r="Q168" s="22"/>
      <c r="R168" s="22"/>
      <c r="S168" s="2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6"/>
      <c r="AJ168" s="56"/>
      <c r="AK168" s="52"/>
      <c r="AL168" s="2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</row>
    <row r="169" spans="1:57" ht="14.25" x14ac:dyDescent="0.2">
      <c r="A169" s="52"/>
      <c r="B169" s="52"/>
      <c r="C169" s="52"/>
      <c r="D169" s="52"/>
      <c r="L169"/>
      <c r="M169"/>
      <c r="N169"/>
      <c r="O169"/>
      <c r="P169"/>
      <c r="Q169" s="22"/>
      <c r="R169" s="22"/>
      <c r="S169" s="2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6"/>
      <c r="AJ169" s="56"/>
      <c r="AK169" s="52"/>
      <c r="AL169" s="2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</row>
    <row r="170" spans="1:57" ht="14.25" x14ac:dyDescent="0.2">
      <c r="A170" s="52"/>
      <c r="B170" s="52"/>
      <c r="C170" s="52"/>
      <c r="D170" s="52"/>
      <c r="L170"/>
      <c r="M170"/>
      <c r="N170"/>
      <c r="O170"/>
      <c r="P170"/>
      <c r="Q170" s="22"/>
      <c r="R170" s="22"/>
      <c r="S170" s="2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6"/>
      <c r="AJ170" s="56"/>
      <c r="AK170" s="52"/>
      <c r="AL170" s="2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</row>
    <row r="171" spans="1:57" ht="14.25" x14ac:dyDescent="0.2">
      <c r="A171" s="52"/>
      <c r="B171" s="52"/>
      <c r="C171" s="52"/>
      <c r="D171" s="52"/>
      <c r="L171"/>
      <c r="M171"/>
      <c r="N171"/>
      <c r="O171"/>
      <c r="P171"/>
      <c r="Q171" s="22"/>
      <c r="R171" s="22"/>
      <c r="S171" s="2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6"/>
      <c r="AJ171" s="56"/>
      <c r="AK171" s="52"/>
      <c r="AL171" s="2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</row>
    <row r="172" spans="1:57" ht="14.25" x14ac:dyDescent="0.2">
      <c r="A172" s="52"/>
      <c r="B172" s="52"/>
      <c r="C172" s="52"/>
      <c r="D172" s="52"/>
      <c r="L172"/>
      <c r="M172"/>
      <c r="N172"/>
      <c r="O172"/>
      <c r="P172"/>
      <c r="Q172" s="22"/>
      <c r="R172" s="22"/>
      <c r="S172" s="2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6"/>
      <c r="AJ172" s="56"/>
      <c r="AK172" s="52"/>
      <c r="AL172" s="2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</row>
    <row r="173" spans="1:57" ht="14.25" x14ac:dyDescent="0.2">
      <c r="A173" s="52"/>
      <c r="B173" s="52"/>
      <c r="C173" s="52"/>
      <c r="D173" s="52"/>
      <c r="L173"/>
      <c r="M173"/>
      <c r="N173"/>
      <c r="O173"/>
      <c r="P173"/>
      <c r="Q173" s="22"/>
      <c r="R173" s="22"/>
      <c r="S173" s="2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6"/>
      <c r="AJ173" s="56"/>
      <c r="AK173" s="52"/>
      <c r="AL173" s="2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</row>
    <row r="174" spans="1:57" ht="14.25" x14ac:dyDescent="0.2">
      <c r="A174" s="52"/>
      <c r="B174" s="52"/>
      <c r="C174" s="52"/>
      <c r="D174" s="52"/>
      <c r="L174"/>
      <c r="M174"/>
      <c r="N174"/>
      <c r="O174"/>
      <c r="P174"/>
      <c r="Q174" s="22"/>
      <c r="R174" s="22"/>
      <c r="S174" s="2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6"/>
      <c r="AJ174" s="56"/>
      <c r="AK174" s="52"/>
      <c r="AL174" s="2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</row>
    <row r="175" spans="1:57" ht="14.25" x14ac:dyDescent="0.2">
      <c r="A175" s="52"/>
      <c r="B175" s="52"/>
      <c r="C175" s="52"/>
      <c r="D175" s="52"/>
      <c r="L175"/>
      <c r="M175"/>
      <c r="N175"/>
      <c r="O175"/>
      <c r="P175"/>
      <c r="Q175" s="22"/>
      <c r="R175" s="22"/>
      <c r="S175" s="2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6"/>
      <c r="AJ175" s="56"/>
      <c r="AK175" s="52"/>
      <c r="AL175" s="2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</row>
    <row r="176" spans="1:57" ht="14.25" x14ac:dyDescent="0.2">
      <c r="A176" s="52"/>
      <c r="B176" s="52"/>
      <c r="C176" s="52"/>
      <c r="D176" s="52"/>
      <c r="L176"/>
      <c r="M176"/>
      <c r="N176"/>
      <c r="O176"/>
      <c r="P176"/>
      <c r="Q176" s="22"/>
      <c r="R176" s="22"/>
      <c r="S176" s="2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6"/>
      <c r="AJ176" s="56"/>
      <c r="AK176" s="52"/>
      <c r="AL176" s="2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</row>
    <row r="177" spans="1:57" ht="14.25" x14ac:dyDescent="0.2">
      <c r="A177" s="52"/>
      <c r="B177" s="52"/>
      <c r="C177" s="52"/>
      <c r="D177" s="52"/>
      <c r="L177"/>
      <c r="M177"/>
      <c r="N177"/>
      <c r="O177"/>
      <c r="P177"/>
      <c r="Q177" s="22"/>
      <c r="R177" s="22"/>
      <c r="S177" s="2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6"/>
      <c r="AJ177" s="56"/>
      <c r="AK177" s="52"/>
      <c r="AL177" s="2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</row>
    <row r="178" spans="1:57" ht="14.25" x14ac:dyDescent="0.2">
      <c r="A178" s="52"/>
      <c r="B178" s="52"/>
      <c r="C178" s="52"/>
      <c r="D178" s="52"/>
      <c r="L178"/>
      <c r="M178"/>
      <c r="N178"/>
      <c r="O178"/>
      <c r="P178"/>
      <c r="Q178" s="22"/>
      <c r="R178" s="22"/>
      <c r="S178" s="22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2"/>
      <c r="AL178" s="2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</row>
    <row r="179" spans="1:57" ht="14.25" x14ac:dyDescent="0.2">
      <c r="A179" s="52"/>
      <c r="B179" s="52"/>
      <c r="C179" s="52"/>
      <c r="D179" s="52"/>
      <c r="L179"/>
      <c r="M179"/>
      <c r="N179"/>
      <c r="O179"/>
      <c r="P179"/>
      <c r="Q179" s="22"/>
      <c r="R179" s="22"/>
      <c r="S179" s="22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2"/>
      <c r="AL179" s="2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</row>
    <row r="180" spans="1:57" ht="14.25" x14ac:dyDescent="0.2">
      <c r="A180" s="52"/>
      <c r="B180" s="52"/>
      <c r="C180" s="52"/>
      <c r="D180" s="52"/>
      <c r="L180"/>
      <c r="M180"/>
      <c r="N180"/>
      <c r="O180"/>
      <c r="P180"/>
      <c r="Q180" s="22"/>
      <c r="R180" s="22"/>
      <c r="S180" s="22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52"/>
      <c r="AL180" s="2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  <c r="AK181" s="52"/>
      <c r="AL181" s="2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  <c r="AK182" s="52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  <c r="AK183" s="52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 s="52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 s="52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 s="52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 s="52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22"/>
      <c r="AL188" s="22"/>
    </row>
    <row r="189" spans="1:57" x14ac:dyDescent="0.25">
      <c r="R189" s="55"/>
      <c r="S189" s="55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</row>
    <row r="190" spans="1:57" x14ac:dyDescent="0.25">
      <c r="R190" s="55"/>
      <c r="S190" s="55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</row>
    <row r="191" spans="1:57" x14ac:dyDescent="0.25">
      <c r="R191" s="55"/>
      <c r="S191" s="55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</row>
    <row r="192" spans="1:57" x14ac:dyDescent="0.25">
      <c r="L192"/>
      <c r="M192"/>
      <c r="N192"/>
      <c r="O192"/>
      <c r="P192"/>
      <c r="R192" s="55"/>
      <c r="S192" s="55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/>
      <c r="AL192"/>
    </row>
    <row r="193" spans="12:38" x14ac:dyDescent="0.25">
      <c r="L193"/>
      <c r="M193"/>
      <c r="N193"/>
      <c r="O193"/>
      <c r="P193"/>
      <c r="R193" s="55"/>
      <c r="S193" s="55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/>
      <c r="AL193"/>
    </row>
    <row r="194" spans="12:38" x14ac:dyDescent="0.25">
      <c r="L194"/>
      <c r="M194"/>
      <c r="N194"/>
      <c r="O194"/>
      <c r="P194"/>
      <c r="R194" s="55"/>
      <c r="S194" s="55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/>
      <c r="AL194"/>
    </row>
    <row r="195" spans="12:38" x14ac:dyDescent="0.25">
      <c r="L195"/>
      <c r="M195"/>
      <c r="N195"/>
      <c r="O195"/>
      <c r="P195"/>
      <c r="R195" s="55"/>
      <c r="S195" s="55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/>
      <c r="AL195"/>
    </row>
    <row r="196" spans="12:38" x14ac:dyDescent="0.25">
      <c r="L196"/>
      <c r="M196"/>
      <c r="N196"/>
      <c r="O196"/>
      <c r="P196"/>
      <c r="R196" s="55"/>
      <c r="S196" s="55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/>
      <c r="AL196"/>
    </row>
    <row r="197" spans="12:38" x14ac:dyDescent="0.25">
      <c r="L197"/>
      <c r="M197"/>
      <c r="N197"/>
      <c r="O197"/>
      <c r="P197"/>
      <c r="R197" s="55"/>
      <c r="S197" s="55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/>
      <c r="AL197"/>
    </row>
    <row r="198" spans="12:38" x14ac:dyDescent="0.25">
      <c r="L198"/>
      <c r="M198"/>
      <c r="N198"/>
      <c r="O198"/>
      <c r="P198"/>
      <c r="R198" s="55"/>
      <c r="S198" s="55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/>
      <c r="AL198"/>
    </row>
    <row r="199" spans="12:38" x14ac:dyDescent="0.25">
      <c r="L199"/>
      <c r="M199"/>
      <c r="N199"/>
      <c r="O199"/>
      <c r="P199"/>
      <c r="R199" s="55"/>
      <c r="S199" s="55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/>
      <c r="AL199"/>
    </row>
    <row r="200" spans="12:38" x14ac:dyDescent="0.25">
      <c r="L200"/>
      <c r="M200"/>
      <c r="N200"/>
      <c r="O200"/>
      <c r="P200"/>
      <c r="R200" s="55"/>
      <c r="S200" s="55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/>
      <c r="AL200"/>
    </row>
    <row r="201" spans="12:38" x14ac:dyDescent="0.25">
      <c r="L201"/>
      <c r="M201"/>
      <c r="N201"/>
      <c r="O201"/>
      <c r="P201"/>
      <c r="R201" s="55"/>
      <c r="S201" s="55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/>
      <c r="AL201"/>
    </row>
    <row r="202" spans="12:38" x14ac:dyDescent="0.25">
      <c r="L202"/>
      <c r="M202"/>
      <c r="N202"/>
      <c r="O202"/>
      <c r="P202"/>
      <c r="R202" s="55"/>
      <c r="S202" s="55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/>
      <c r="AL202"/>
    </row>
    <row r="203" spans="12:38" x14ac:dyDescent="0.25">
      <c r="L203"/>
      <c r="M203"/>
      <c r="N203"/>
      <c r="O203"/>
      <c r="P203"/>
      <c r="R203" s="55"/>
      <c r="S203" s="55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/>
      <c r="AL203"/>
    </row>
    <row r="204" spans="12:38" x14ac:dyDescent="0.25">
      <c r="L204"/>
      <c r="M204"/>
      <c r="N204"/>
      <c r="O204"/>
      <c r="P204"/>
      <c r="R204" s="55"/>
      <c r="S204" s="55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/>
      <c r="AL204"/>
    </row>
    <row r="205" spans="12:38" x14ac:dyDescent="0.25">
      <c r="L205"/>
      <c r="M205"/>
      <c r="N205"/>
      <c r="O205"/>
      <c r="P205"/>
      <c r="R205" s="55"/>
      <c r="S205" s="55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/>
      <c r="AL205"/>
    </row>
    <row r="206" spans="12:38" x14ac:dyDescent="0.25">
      <c r="L206"/>
      <c r="M206"/>
      <c r="N206"/>
      <c r="O206"/>
      <c r="P206"/>
      <c r="R206" s="55"/>
      <c r="S206" s="55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/>
      <c r="AL206"/>
    </row>
    <row r="207" spans="12:38" x14ac:dyDescent="0.25">
      <c r="L207"/>
      <c r="M207"/>
      <c r="N207"/>
      <c r="O207"/>
      <c r="P207"/>
      <c r="R207" s="55"/>
      <c r="S207" s="55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/>
      <c r="AL207"/>
    </row>
    <row r="208" spans="12:38" x14ac:dyDescent="0.25">
      <c r="L208"/>
      <c r="M208"/>
      <c r="N208"/>
      <c r="O208"/>
      <c r="P208"/>
      <c r="R208" s="55"/>
      <c r="S208" s="55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/>
      <c r="AL208"/>
    </row>
    <row r="209" spans="12:38" x14ac:dyDescent="0.25">
      <c r="L209"/>
      <c r="M209"/>
      <c r="N209"/>
      <c r="O209"/>
      <c r="P209"/>
      <c r="R209" s="55"/>
      <c r="S209" s="55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/>
      <c r="AL209"/>
    </row>
    <row r="210" spans="12:38" x14ac:dyDescent="0.25">
      <c r="L210"/>
      <c r="M210"/>
      <c r="N210"/>
      <c r="O210"/>
      <c r="P210"/>
      <c r="R210" s="55"/>
      <c r="S210" s="55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/>
      <c r="AL210"/>
    </row>
    <row r="211" spans="12:38" x14ac:dyDescent="0.25">
      <c r="L211"/>
      <c r="M211"/>
      <c r="N211"/>
      <c r="O211"/>
      <c r="P211"/>
      <c r="R211" s="55"/>
      <c r="S211" s="55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/>
      <c r="AL211"/>
    </row>
    <row r="212" spans="12:38" x14ac:dyDescent="0.25">
      <c r="L212"/>
      <c r="M212"/>
      <c r="N212"/>
      <c r="O212"/>
      <c r="P212"/>
      <c r="R212" s="55"/>
      <c r="S212" s="55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/>
      <c r="AL212"/>
    </row>
    <row r="213" spans="12:38" x14ac:dyDescent="0.25">
      <c r="L213"/>
      <c r="M213"/>
      <c r="N213"/>
      <c r="O213"/>
      <c r="P213"/>
      <c r="R213" s="55"/>
      <c r="S213" s="55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  <c r="AH213" s="56"/>
      <c r="AI213" s="56"/>
      <c r="AJ213" s="56"/>
      <c r="AK213"/>
      <c r="AL213"/>
    </row>
    <row r="214" spans="12:38" x14ac:dyDescent="0.25">
      <c r="L214"/>
      <c r="M214"/>
      <c r="N214"/>
      <c r="O214"/>
      <c r="P214"/>
      <c r="R214" s="55"/>
      <c r="S214" s="55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  <c r="AH214" s="56"/>
      <c r="AI214" s="56"/>
      <c r="AJ214" s="56"/>
      <c r="AK214"/>
      <c r="AL214"/>
    </row>
    <row r="215" spans="12:38" x14ac:dyDescent="0.25">
      <c r="L215"/>
      <c r="M215"/>
      <c r="N215"/>
      <c r="O215"/>
      <c r="P215"/>
      <c r="R215" s="55"/>
      <c r="S215" s="55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  <c r="AH215" s="56"/>
      <c r="AI215" s="56"/>
      <c r="AJ215" s="56"/>
      <c r="AK215"/>
      <c r="AL215"/>
    </row>
    <row r="216" spans="12:38" x14ac:dyDescent="0.25">
      <c r="L216"/>
      <c r="M216"/>
      <c r="N216"/>
      <c r="O216"/>
      <c r="P216"/>
      <c r="R216" s="55"/>
      <c r="S216" s="55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  <c r="AH216" s="56"/>
      <c r="AI216" s="56"/>
      <c r="AJ216" s="56"/>
      <c r="AK216"/>
      <c r="AL216"/>
    </row>
    <row r="217" spans="12:38" ht="14.25" x14ac:dyDescent="0.2">
      <c r="L217"/>
      <c r="M217"/>
      <c r="N217"/>
      <c r="O217"/>
      <c r="P217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  <c r="AH217" s="56"/>
      <c r="AI217" s="56"/>
      <c r="AJ217" s="56"/>
      <c r="AK217"/>
      <c r="AL217"/>
    </row>
    <row r="218" spans="12:38" ht="14.25" x14ac:dyDescent="0.2">
      <c r="L218"/>
      <c r="M218"/>
      <c r="N218"/>
      <c r="O218"/>
      <c r="P218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  <c r="AI218" s="56"/>
      <c r="AJ218" s="56"/>
      <c r="AK218"/>
      <c r="AL218"/>
    </row>
    <row r="219" spans="12:38" ht="14.25" x14ac:dyDescent="0.2">
      <c r="L219"/>
      <c r="M219"/>
      <c r="N219"/>
      <c r="O219"/>
      <c r="P219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/>
      <c r="AL219"/>
    </row>
    <row r="220" spans="12:38" ht="14.25" x14ac:dyDescent="0.2">
      <c r="L220"/>
      <c r="M220"/>
      <c r="N220"/>
      <c r="O220"/>
      <c r="P220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/>
      <c r="AL220"/>
    </row>
  </sheetData>
  <sortState ref="B4:V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85546875" style="77" customWidth="1"/>
    <col min="3" max="3" width="21.5703125" style="76" customWidth="1"/>
    <col min="4" max="4" width="10.5703125" style="118" customWidth="1"/>
    <col min="5" max="5" width="8" style="118" customWidth="1"/>
    <col min="6" max="6" width="0.7109375" style="55" customWidth="1"/>
    <col min="7" max="11" width="5.28515625" style="76" customWidth="1"/>
    <col min="12" max="12" width="7.28515625" style="76" customWidth="1"/>
    <col min="13" max="16" width="5.28515625" style="76" customWidth="1"/>
    <col min="17" max="21" width="6.7109375" style="76" customWidth="1"/>
    <col min="22" max="22" width="9" style="76" customWidth="1"/>
    <col min="23" max="23" width="18.140625" style="118" customWidth="1"/>
    <col min="24" max="24" width="9.7109375" style="76" customWidth="1"/>
    <col min="25" max="30" width="9.140625" style="119"/>
    <col min="257" max="257" width="1.28515625" customWidth="1"/>
    <col min="258" max="258" width="29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s="127" customFormat="1" ht="18.75" x14ac:dyDescent="0.3">
      <c r="A1" s="121"/>
      <c r="B1" s="122" t="s">
        <v>87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4"/>
      <c r="X1" s="125"/>
      <c r="Y1" s="126"/>
      <c r="Z1" s="126"/>
      <c r="AA1" s="126"/>
      <c r="AB1" s="126"/>
      <c r="AC1" s="126"/>
      <c r="AD1" s="126"/>
    </row>
    <row r="2" spans="1:30" x14ac:dyDescent="0.25">
      <c r="A2" s="1"/>
      <c r="B2" s="9" t="s">
        <v>47</v>
      </c>
      <c r="C2" s="5" t="s">
        <v>64</v>
      </c>
      <c r="D2" s="87"/>
      <c r="E2" s="10"/>
      <c r="F2" s="88"/>
      <c r="G2" s="87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7"/>
      <c r="X2" s="25"/>
      <c r="Y2" s="86"/>
      <c r="Z2" s="86"/>
      <c r="AA2" s="86"/>
      <c r="AB2" s="86"/>
      <c r="AC2" s="86"/>
      <c r="AD2" s="86"/>
    </row>
    <row r="3" spans="1:30" x14ac:dyDescent="0.25">
      <c r="A3" s="1"/>
      <c r="B3" s="89" t="s">
        <v>67</v>
      </c>
      <c r="C3" s="21" t="s">
        <v>68</v>
      </c>
      <c r="D3" s="85" t="s">
        <v>69</v>
      </c>
      <c r="E3" s="90" t="s">
        <v>1</v>
      </c>
      <c r="F3" s="22"/>
      <c r="G3" s="91" t="s">
        <v>70</v>
      </c>
      <c r="H3" s="92" t="s">
        <v>71</v>
      </c>
      <c r="I3" s="92" t="s">
        <v>32</v>
      </c>
      <c r="J3" s="16" t="s">
        <v>72</v>
      </c>
      <c r="K3" s="93" t="s">
        <v>73</v>
      </c>
      <c r="L3" s="93" t="s">
        <v>74</v>
      </c>
      <c r="M3" s="91" t="s">
        <v>75</v>
      </c>
      <c r="N3" s="91" t="s">
        <v>31</v>
      </c>
      <c r="O3" s="92" t="s">
        <v>76</v>
      </c>
      <c r="P3" s="91" t="s">
        <v>71</v>
      </c>
      <c r="Q3" s="91" t="s">
        <v>17</v>
      </c>
      <c r="R3" s="91">
        <v>1</v>
      </c>
      <c r="S3" s="91">
        <v>2</v>
      </c>
      <c r="T3" s="91">
        <v>3</v>
      </c>
      <c r="U3" s="91" t="s">
        <v>77</v>
      </c>
      <c r="V3" s="16" t="s">
        <v>22</v>
      </c>
      <c r="W3" s="15" t="s">
        <v>78</v>
      </c>
      <c r="X3" s="15" t="s">
        <v>79</v>
      </c>
      <c r="Y3" s="86"/>
      <c r="Z3" s="86"/>
      <c r="AA3" s="86"/>
      <c r="AB3" s="86"/>
      <c r="AC3" s="86"/>
      <c r="AD3" s="86"/>
    </row>
    <row r="4" spans="1:30" x14ac:dyDescent="0.25">
      <c r="A4" s="8"/>
      <c r="B4" s="94" t="s">
        <v>80</v>
      </c>
      <c r="C4" s="95" t="s">
        <v>81</v>
      </c>
      <c r="D4" s="96" t="s">
        <v>82</v>
      </c>
      <c r="E4" s="97" t="s">
        <v>35</v>
      </c>
      <c r="F4" s="22"/>
      <c r="G4" s="98">
        <v>1</v>
      </c>
      <c r="H4" s="98"/>
      <c r="I4" s="100"/>
      <c r="J4" s="99" t="s">
        <v>83</v>
      </c>
      <c r="K4" s="99">
        <v>9</v>
      </c>
      <c r="L4" s="99"/>
      <c r="M4" s="99">
        <v>1</v>
      </c>
      <c r="N4" s="99"/>
      <c r="O4" s="98"/>
      <c r="P4" s="100"/>
      <c r="Q4" s="102" t="s">
        <v>88</v>
      </c>
      <c r="R4" s="128" t="s">
        <v>89</v>
      </c>
      <c r="S4" s="128" t="s">
        <v>90</v>
      </c>
      <c r="T4" s="128"/>
      <c r="U4" s="128"/>
      <c r="V4" s="101">
        <v>0.5</v>
      </c>
      <c r="W4" s="95" t="s">
        <v>84</v>
      </c>
      <c r="X4" s="129">
        <v>6822</v>
      </c>
      <c r="Y4" s="86"/>
      <c r="Z4" s="86"/>
      <c r="AA4" s="86"/>
      <c r="AB4" s="86"/>
      <c r="AC4" s="86"/>
      <c r="AD4" s="86"/>
    </row>
    <row r="5" spans="1:30" x14ac:dyDescent="0.25">
      <c r="A5" s="103"/>
      <c r="B5" s="104" t="s">
        <v>85</v>
      </c>
      <c r="C5" s="105" t="s">
        <v>86</v>
      </c>
      <c r="D5" s="106"/>
      <c r="E5" s="81"/>
      <c r="F5" s="107"/>
      <c r="G5" s="108"/>
      <c r="H5" s="106"/>
      <c r="I5" s="106"/>
      <c r="J5" s="106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9"/>
      <c r="W5" s="109"/>
      <c r="X5" s="110"/>
      <c r="Y5" s="86"/>
      <c r="Z5" s="75"/>
      <c r="AA5" s="75"/>
      <c r="AB5" s="75"/>
      <c r="AC5" s="86"/>
      <c r="AD5" s="86"/>
    </row>
    <row r="6" spans="1:30" x14ac:dyDescent="0.25">
      <c r="A6" s="103"/>
      <c r="B6" s="111"/>
      <c r="C6" s="112"/>
      <c r="D6" s="113"/>
      <c r="E6" s="114"/>
      <c r="F6" s="114"/>
      <c r="G6" s="115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6"/>
      <c r="Y6" s="56"/>
      <c r="Z6" s="52"/>
      <c r="AA6" s="22"/>
      <c r="AB6" s="22"/>
      <c r="AC6" s="86"/>
      <c r="AD6" s="86"/>
    </row>
    <row r="7" spans="1:30" x14ac:dyDescent="0.25">
      <c r="A7" s="8"/>
      <c r="B7" s="75"/>
      <c r="C7" s="52"/>
      <c r="D7" s="75"/>
      <c r="E7" s="117"/>
      <c r="G7" s="52"/>
      <c r="H7" s="56"/>
      <c r="I7" s="52"/>
      <c r="J7" s="22"/>
      <c r="K7" s="22"/>
      <c r="L7" s="22"/>
      <c r="M7" s="52"/>
      <c r="N7" s="52"/>
      <c r="O7" s="52"/>
      <c r="P7" s="52"/>
      <c r="Q7" s="52"/>
      <c r="R7" s="52"/>
      <c r="S7" s="52"/>
      <c r="T7" s="52"/>
      <c r="U7" s="52"/>
      <c r="V7" s="52"/>
      <c r="W7" s="75"/>
      <c r="X7" s="52"/>
      <c r="Y7" s="86"/>
      <c r="Z7" s="86"/>
      <c r="AA7" s="86"/>
      <c r="AB7" s="86"/>
      <c r="AC7" s="86"/>
      <c r="AD7" s="86"/>
    </row>
    <row r="8" spans="1:30" x14ac:dyDescent="0.25">
      <c r="A8" s="8"/>
      <c r="B8" s="75"/>
      <c r="C8" s="52"/>
      <c r="D8" s="75"/>
      <c r="E8" s="117"/>
      <c r="G8" s="52"/>
      <c r="H8" s="56"/>
      <c r="I8" s="52"/>
      <c r="J8" s="22"/>
      <c r="K8" s="22"/>
      <c r="L8" s="22"/>
      <c r="M8" s="52"/>
      <c r="N8" s="52"/>
      <c r="O8" s="52"/>
      <c r="P8" s="52"/>
      <c r="Q8" s="52"/>
      <c r="R8" s="52"/>
      <c r="S8" s="52"/>
      <c r="T8" s="52"/>
      <c r="U8" s="52"/>
      <c r="V8" s="52"/>
      <c r="W8" s="75"/>
      <c r="X8" s="52"/>
      <c r="Y8" s="86"/>
      <c r="Z8" s="86"/>
      <c r="AA8" s="86"/>
      <c r="AB8" s="86"/>
      <c r="AC8" s="86"/>
      <c r="AD8" s="86"/>
    </row>
    <row r="9" spans="1:30" x14ac:dyDescent="0.25">
      <c r="A9" s="8"/>
      <c r="B9" s="75"/>
      <c r="C9" s="52"/>
      <c r="D9" s="75"/>
      <c r="E9" s="117"/>
      <c r="G9" s="52"/>
      <c r="H9" s="56"/>
      <c r="I9" s="52"/>
      <c r="J9" s="22"/>
      <c r="K9" s="22"/>
      <c r="L9" s="22"/>
      <c r="M9" s="52"/>
      <c r="N9" s="52"/>
      <c r="O9" s="52"/>
      <c r="P9" s="52"/>
      <c r="Q9" s="52"/>
      <c r="R9" s="52"/>
      <c r="S9" s="52"/>
      <c r="T9" s="52"/>
      <c r="U9" s="52"/>
      <c r="V9" s="52"/>
      <c r="W9" s="75"/>
      <c r="X9" s="52"/>
      <c r="Y9" s="86"/>
      <c r="Z9" s="86"/>
      <c r="AA9" s="86"/>
      <c r="AB9" s="86"/>
      <c r="AC9" s="86"/>
      <c r="AD9" s="86"/>
    </row>
    <row r="10" spans="1:30" x14ac:dyDescent="0.25">
      <c r="A10" s="8"/>
      <c r="B10" s="75"/>
      <c r="C10" s="52"/>
      <c r="D10" s="75"/>
      <c r="E10" s="117"/>
      <c r="G10" s="52"/>
      <c r="H10" s="56"/>
      <c r="I10" s="52"/>
      <c r="J10" s="22"/>
      <c r="K10" s="22"/>
      <c r="L10" s="2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75"/>
      <c r="X10" s="52"/>
      <c r="Y10" s="86"/>
      <c r="Z10" s="86"/>
      <c r="AA10" s="86"/>
      <c r="AB10" s="86"/>
      <c r="AC10" s="86"/>
      <c r="AD10" s="86"/>
    </row>
    <row r="11" spans="1:30" x14ac:dyDescent="0.25">
      <c r="A11" s="8"/>
      <c r="B11" s="75"/>
      <c r="C11" s="52"/>
      <c r="D11" s="75"/>
      <c r="E11" s="117"/>
      <c r="G11" s="52"/>
      <c r="H11" s="56"/>
      <c r="I11" s="52"/>
      <c r="J11" s="22"/>
      <c r="K11" s="22"/>
      <c r="L11" s="2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75"/>
      <c r="X11" s="52"/>
      <c r="Y11" s="86"/>
      <c r="Z11" s="86"/>
      <c r="AA11" s="86"/>
      <c r="AB11" s="86"/>
      <c r="AC11" s="86"/>
      <c r="AD11" s="86"/>
    </row>
    <row r="12" spans="1:30" x14ac:dyDescent="0.25">
      <c r="A12" s="8"/>
      <c r="B12" s="75"/>
      <c r="C12" s="52"/>
      <c r="D12" s="75"/>
      <c r="E12" s="117"/>
      <c r="G12" s="52"/>
      <c r="H12" s="56"/>
      <c r="I12" s="52"/>
      <c r="J12" s="22"/>
      <c r="K12" s="22"/>
      <c r="L12" s="2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75"/>
      <c r="X12" s="52"/>
      <c r="Y12" s="86"/>
      <c r="Z12" s="86"/>
      <c r="AA12" s="86"/>
      <c r="AB12" s="86"/>
      <c r="AC12" s="86"/>
      <c r="AD12" s="86"/>
    </row>
    <row r="13" spans="1:30" x14ac:dyDescent="0.25">
      <c r="A13" s="8"/>
      <c r="B13" s="75"/>
      <c r="C13" s="52"/>
      <c r="D13" s="75"/>
      <c r="E13" s="117"/>
      <c r="G13" s="52"/>
      <c r="H13" s="56"/>
      <c r="I13" s="52"/>
      <c r="J13" s="22"/>
      <c r="K13" s="22"/>
      <c r="L13" s="2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75"/>
      <c r="X13" s="52"/>
      <c r="Y13" s="86"/>
      <c r="Z13" s="86"/>
      <c r="AA13" s="86"/>
      <c r="AB13" s="86"/>
      <c r="AC13" s="86"/>
      <c r="AD13" s="86"/>
    </row>
    <row r="14" spans="1:30" x14ac:dyDescent="0.25">
      <c r="A14" s="8"/>
      <c r="B14" s="75"/>
      <c r="C14" s="52"/>
      <c r="D14" s="75"/>
      <c r="E14" s="117"/>
      <c r="G14" s="52"/>
      <c r="H14" s="56"/>
      <c r="I14" s="52"/>
      <c r="J14" s="22"/>
      <c r="K14" s="22"/>
      <c r="L14" s="2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75"/>
      <c r="X14" s="52"/>
      <c r="Y14" s="86"/>
      <c r="Z14" s="86"/>
      <c r="AA14" s="86"/>
      <c r="AB14" s="86"/>
      <c r="AC14" s="86"/>
      <c r="AD14" s="86"/>
    </row>
    <row r="15" spans="1:30" x14ac:dyDescent="0.25">
      <c r="A15" s="8"/>
      <c r="B15" s="75"/>
      <c r="C15" s="52"/>
      <c r="D15" s="75"/>
      <c r="E15" s="117"/>
      <c r="G15" s="52"/>
      <c r="H15" s="56"/>
      <c r="I15" s="52"/>
      <c r="J15" s="22"/>
      <c r="K15" s="22"/>
      <c r="L15" s="2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75"/>
      <c r="X15" s="52"/>
      <c r="Y15" s="86"/>
      <c r="Z15" s="86"/>
      <c r="AA15" s="86"/>
      <c r="AB15" s="86"/>
      <c r="AC15" s="86"/>
      <c r="AD15" s="86"/>
    </row>
    <row r="16" spans="1:30" x14ac:dyDescent="0.25">
      <c r="A16" s="8"/>
      <c r="B16" s="75"/>
      <c r="C16" s="52"/>
      <c r="D16" s="75"/>
      <c r="E16" s="117"/>
      <c r="G16" s="52"/>
      <c r="H16" s="56"/>
      <c r="I16" s="52"/>
      <c r="J16" s="22"/>
      <c r="K16" s="22"/>
      <c r="L16" s="2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75"/>
      <c r="X16" s="52"/>
      <c r="Y16" s="86"/>
      <c r="Z16" s="86"/>
      <c r="AA16" s="86"/>
      <c r="AB16" s="86"/>
      <c r="AC16" s="86"/>
      <c r="AD16" s="86"/>
    </row>
    <row r="17" spans="1:30" x14ac:dyDescent="0.25">
      <c r="A17" s="8"/>
      <c r="B17" s="75"/>
      <c r="C17" s="52"/>
      <c r="D17" s="75"/>
      <c r="E17" s="117"/>
      <c r="G17" s="52"/>
      <c r="H17" s="56"/>
      <c r="I17" s="52"/>
      <c r="J17" s="22"/>
      <c r="K17" s="22"/>
      <c r="L17" s="2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75"/>
      <c r="X17" s="52"/>
      <c r="Y17" s="86"/>
      <c r="Z17" s="86"/>
      <c r="AA17" s="86"/>
      <c r="AB17" s="86"/>
      <c r="AC17" s="86"/>
      <c r="AD17" s="86"/>
    </row>
    <row r="18" spans="1:30" x14ac:dyDescent="0.25">
      <c r="A18" s="8"/>
      <c r="B18" s="75"/>
      <c r="C18" s="52"/>
      <c r="D18" s="75"/>
      <c r="E18" s="117"/>
      <c r="G18" s="52"/>
      <c r="H18" s="56"/>
      <c r="I18" s="52"/>
      <c r="J18" s="22"/>
      <c r="K18" s="22"/>
      <c r="L18" s="2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75"/>
      <c r="X18" s="52"/>
      <c r="Y18" s="86"/>
      <c r="Z18" s="86"/>
      <c r="AA18" s="86"/>
      <c r="AB18" s="86"/>
      <c r="AC18" s="86"/>
      <c r="AD18" s="86"/>
    </row>
    <row r="19" spans="1:30" x14ac:dyDescent="0.25">
      <c r="A19" s="8"/>
      <c r="B19" s="75"/>
      <c r="C19" s="52"/>
      <c r="D19" s="75"/>
      <c r="E19" s="117"/>
      <c r="G19" s="52"/>
      <c r="H19" s="56"/>
      <c r="I19" s="52"/>
      <c r="J19" s="22"/>
      <c r="K19" s="22"/>
      <c r="L19" s="2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75"/>
      <c r="X19" s="52"/>
      <c r="Y19" s="86"/>
      <c r="Z19" s="86"/>
      <c r="AA19" s="86"/>
      <c r="AB19" s="86"/>
      <c r="AC19" s="86"/>
      <c r="AD19" s="86"/>
    </row>
    <row r="20" spans="1:30" x14ac:dyDescent="0.25">
      <c r="A20" s="8"/>
      <c r="B20" s="75"/>
      <c r="C20" s="52"/>
      <c r="D20" s="75"/>
      <c r="E20" s="117"/>
      <c r="G20" s="52"/>
      <c r="H20" s="56"/>
      <c r="I20" s="52"/>
      <c r="J20" s="22"/>
      <c r="K20" s="22"/>
      <c r="L20" s="2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75"/>
      <c r="X20" s="52"/>
      <c r="Y20" s="86"/>
      <c r="Z20" s="86"/>
      <c r="AA20" s="86"/>
      <c r="AB20" s="86"/>
      <c r="AC20" s="86"/>
      <c r="AD20" s="86"/>
    </row>
    <row r="21" spans="1:30" x14ac:dyDescent="0.25">
      <c r="A21" s="8"/>
      <c r="B21" s="75"/>
      <c r="C21" s="52"/>
      <c r="D21" s="75"/>
      <c r="E21" s="117"/>
      <c r="G21" s="52"/>
      <c r="H21" s="56"/>
      <c r="I21" s="52"/>
      <c r="J21" s="22"/>
      <c r="K21" s="22"/>
      <c r="L21" s="2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75"/>
      <c r="X21" s="52"/>
      <c r="Y21" s="86"/>
      <c r="Z21" s="86"/>
      <c r="AA21" s="86"/>
      <c r="AB21" s="86"/>
      <c r="AC21" s="86"/>
      <c r="AD21" s="86"/>
    </row>
    <row r="22" spans="1:30" x14ac:dyDescent="0.25">
      <c r="A22" s="8"/>
      <c r="B22" s="75"/>
      <c r="C22" s="52"/>
      <c r="D22" s="75"/>
      <c r="E22" s="117"/>
      <c r="G22" s="52"/>
      <c r="H22" s="56"/>
      <c r="I22" s="52"/>
      <c r="J22" s="22"/>
      <c r="K22" s="22"/>
      <c r="L22" s="2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75"/>
      <c r="X22" s="52"/>
      <c r="Y22" s="86"/>
      <c r="Z22" s="86"/>
      <c r="AA22" s="86"/>
      <c r="AB22" s="86"/>
      <c r="AC22" s="86"/>
      <c r="AD22" s="86"/>
    </row>
    <row r="23" spans="1:30" x14ac:dyDescent="0.25">
      <c r="A23" s="8"/>
      <c r="B23" s="75"/>
      <c r="C23" s="52"/>
      <c r="D23" s="75"/>
      <c r="E23" s="117"/>
      <c r="G23" s="52"/>
      <c r="H23" s="56"/>
      <c r="I23" s="52"/>
      <c r="J23" s="22"/>
      <c r="K23" s="22"/>
      <c r="L23" s="2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75"/>
      <c r="X23" s="52"/>
      <c r="Y23" s="86"/>
      <c r="Z23" s="86"/>
      <c r="AA23" s="86"/>
      <c r="AB23" s="86"/>
      <c r="AC23" s="86"/>
      <c r="AD23" s="86"/>
    </row>
    <row r="24" spans="1:30" x14ac:dyDescent="0.25">
      <c r="A24" s="8"/>
      <c r="B24" s="75"/>
      <c r="C24" s="52"/>
      <c r="D24" s="75"/>
      <c r="E24" s="117"/>
      <c r="G24" s="52"/>
      <c r="H24" s="56"/>
      <c r="I24" s="52"/>
      <c r="J24" s="22"/>
      <c r="K24" s="22"/>
      <c r="L24" s="2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75"/>
      <c r="X24" s="52"/>
      <c r="Y24" s="86"/>
      <c r="Z24" s="86"/>
      <c r="AA24" s="86"/>
      <c r="AB24" s="86"/>
      <c r="AC24" s="86"/>
      <c r="AD24" s="86"/>
    </row>
    <row r="25" spans="1:30" x14ac:dyDescent="0.25">
      <c r="A25" s="8"/>
      <c r="B25" s="75"/>
      <c r="C25" s="52"/>
      <c r="D25" s="75"/>
      <c r="E25" s="117"/>
      <c r="G25" s="52"/>
      <c r="H25" s="56"/>
      <c r="I25" s="52"/>
      <c r="J25" s="22"/>
      <c r="K25" s="22"/>
      <c r="L25" s="2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5"/>
      <c r="X25" s="52"/>
      <c r="Y25" s="86"/>
      <c r="Z25" s="86"/>
      <c r="AA25" s="86"/>
      <c r="AB25" s="86"/>
      <c r="AC25" s="86"/>
      <c r="AD25" s="86"/>
    </row>
    <row r="26" spans="1:30" x14ac:dyDescent="0.25">
      <c r="A26" s="8"/>
      <c r="B26" s="75"/>
      <c r="C26" s="52"/>
      <c r="D26" s="75"/>
      <c r="E26" s="117"/>
      <c r="G26" s="52"/>
      <c r="H26" s="56"/>
      <c r="I26" s="52"/>
      <c r="J26" s="22"/>
      <c r="K26" s="22"/>
      <c r="L26" s="2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75"/>
      <c r="X26" s="52"/>
      <c r="Y26" s="86"/>
      <c r="Z26" s="86"/>
      <c r="AA26" s="86"/>
      <c r="AB26" s="86"/>
      <c r="AC26" s="86"/>
      <c r="AD26" s="86"/>
    </row>
    <row r="27" spans="1:30" x14ac:dyDescent="0.25">
      <c r="A27" s="8"/>
      <c r="B27" s="75"/>
      <c r="C27" s="52"/>
      <c r="D27" s="75"/>
      <c r="E27" s="117"/>
      <c r="G27" s="52"/>
      <c r="H27" s="56"/>
      <c r="I27" s="52"/>
      <c r="J27" s="22"/>
      <c r="K27" s="22"/>
      <c r="L27" s="2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75"/>
      <c r="X27" s="52"/>
      <c r="Y27" s="86"/>
      <c r="Z27" s="86"/>
      <c r="AA27" s="86"/>
      <c r="AB27" s="86"/>
      <c r="AC27" s="86"/>
      <c r="AD27" s="86"/>
    </row>
    <row r="28" spans="1:30" x14ac:dyDescent="0.25">
      <c r="A28" s="8"/>
      <c r="B28" s="75"/>
      <c r="C28" s="52"/>
      <c r="D28" s="75"/>
      <c r="E28" s="117"/>
      <c r="G28" s="52"/>
      <c r="H28" s="56"/>
      <c r="I28" s="52"/>
      <c r="J28" s="22"/>
      <c r="K28" s="22"/>
      <c r="L28" s="2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75"/>
      <c r="X28" s="52"/>
      <c r="Y28" s="86"/>
      <c r="Z28" s="86"/>
      <c r="AA28" s="86"/>
      <c r="AB28" s="86"/>
      <c r="AC28" s="86"/>
      <c r="AD28" s="86"/>
    </row>
    <row r="29" spans="1:30" x14ac:dyDescent="0.25">
      <c r="A29" s="8"/>
      <c r="B29" s="75"/>
      <c r="C29" s="52"/>
      <c r="D29" s="75"/>
      <c r="E29" s="117"/>
      <c r="G29" s="52"/>
      <c r="H29" s="56"/>
      <c r="I29" s="52"/>
      <c r="J29" s="22"/>
      <c r="K29" s="22"/>
      <c r="L29" s="2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75"/>
      <c r="X29" s="52"/>
      <c r="Y29" s="86"/>
      <c r="Z29" s="86"/>
      <c r="AA29" s="86"/>
      <c r="AB29" s="86"/>
      <c r="AC29" s="86"/>
      <c r="AD29" s="86"/>
    </row>
    <row r="30" spans="1:30" x14ac:dyDescent="0.25">
      <c r="A30" s="8"/>
      <c r="B30" s="75"/>
      <c r="C30" s="52"/>
      <c r="D30" s="75"/>
      <c r="E30" s="117"/>
      <c r="G30" s="52"/>
      <c r="H30" s="56"/>
      <c r="I30" s="52"/>
      <c r="J30" s="22"/>
      <c r="K30" s="22"/>
      <c r="L30" s="2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75"/>
      <c r="X30" s="52"/>
      <c r="Y30" s="86"/>
      <c r="Z30" s="86"/>
      <c r="AA30" s="86"/>
      <c r="AB30" s="86"/>
      <c r="AC30" s="86"/>
      <c r="AD30" s="86"/>
    </row>
    <row r="31" spans="1:30" x14ac:dyDescent="0.25">
      <c r="A31" s="8"/>
      <c r="B31" s="75"/>
      <c r="C31" s="52"/>
      <c r="D31" s="75"/>
      <c r="E31" s="117"/>
      <c r="G31" s="52"/>
      <c r="H31" s="56"/>
      <c r="I31" s="52"/>
      <c r="J31" s="22"/>
      <c r="K31" s="22"/>
      <c r="L31" s="2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75"/>
      <c r="X31" s="52"/>
      <c r="Y31" s="86"/>
      <c r="Z31" s="86"/>
      <c r="AA31" s="86"/>
      <c r="AB31" s="86"/>
      <c r="AC31" s="86"/>
      <c r="AD31" s="86"/>
    </row>
    <row r="32" spans="1:30" x14ac:dyDescent="0.25">
      <c r="A32" s="8"/>
      <c r="B32" s="75"/>
      <c r="C32" s="52"/>
      <c r="D32" s="75"/>
      <c r="E32" s="117"/>
      <c r="G32" s="52"/>
      <c r="H32" s="56"/>
      <c r="I32" s="52"/>
      <c r="J32" s="22"/>
      <c r="K32" s="22"/>
      <c r="L32" s="2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75"/>
      <c r="X32" s="52"/>
      <c r="Y32" s="86"/>
      <c r="Z32" s="86"/>
      <c r="AA32" s="86"/>
      <c r="AB32" s="86"/>
      <c r="AC32" s="86"/>
      <c r="AD32" s="86"/>
    </row>
    <row r="33" spans="1:30" x14ac:dyDescent="0.25">
      <c r="A33" s="8"/>
      <c r="B33" s="75"/>
      <c r="C33" s="52"/>
      <c r="D33" s="75"/>
      <c r="E33" s="117"/>
      <c r="G33" s="52"/>
      <c r="H33" s="56"/>
      <c r="I33" s="52"/>
      <c r="J33" s="22"/>
      <c r="K33" s="22"/>
      <c r="L33" s="2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75"/>
      <c r="X33" s="52"/>
      <c r="Y33" s="86"/>
      <c r="Z33" s="86"/>
      <c r="AA33" s="86"/>
      <c r="AB33" s="86"/>
      <c r="AC33" s="86"/>
      <c r="AD33" s="86"/>
    </row>
    <row r="34" spans="1:30" x14ac:dyDescent="0.25">
      <c r="A34" s="8"/>
      <c r="B34" s="75"/>
      <c r="C34" s="52"/>
      <c r="D34" s="75"/>
      <c r="E34" s="117"/>
      <c r="G34" s="52"/>
      <c r="H34" s="56"/>
      <c r="I34" s="52"/>
      <c r="J34" s="22"/>
      <c r="K34" s="22"/>
      <c r="L34" s="2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75"/>
      <c r="X34" s="52"/>
      <c r="Y34" s="86"/>
      <c r="Z34" s="86"/>
      <c r="AA34" s="86"/>
      <c r="AB34" s="86"/>
      <c r="AC34" s="86"/>
      <c r="AD34" s="86"/>
    </row>
    <row r="35" spans="1:30" x14ac:dyDescent="0.25">
      <c r="A35" s="8"/>
      <c r="B35" s="75"/>
      <c r="C35" s="52"/>
      <c r="D35" s="75"/>
      <c r="E35" s="117"/>
      <c r="G35" s="52"/>
      <c r="H35" s="56"/>
      <c r="I35" s="52"/>
      <c r="J35" s="22"/>
      <c r="K35" s="22"/>
      <c r="L35" s="2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75"/>
      <c r="X35" s="52"/>
      <c r="Y35" s="86"/>
      <c r="Z35" s="86"/>
      <c r="AA35" s="86"/>
      <c r="AB35" s="86"/>
      <c r="AC35" s="86"/>
      <c r="AD35" s="86"/>
    </row>
    <row r="36" spans="1:30" x14ac:dyDescent="0.25">
      <c r="A36" s="8"/>
      <c r="B36" s="75"/>
      <c r="C36" s="52"/>
      <c r="D36" s="75"/>
      <c r="E36" s="117"/>
      <c r="G36" s="52"/>
      <c r="H36" s="56"/>
      <c r="I36" s="52"/>
      <c r="J36" s="22"/>
      <c r="K36" s="22"/>
      <c r="L36" s="2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75"/>
      <c r="X36" s="52"/>
      <c r="Y36" s="86"/>
      <c r="Z36" s="86"/>
      <c r="AA36" s="86"/>
      <c r="AB36" s="86"/>
      <c r="AC36" s="86"/>
      <c r="AD36" s="86"/>
    </row>
    <row r="37" spans="1:30" x14ac:dyDescent="0.25">
      <c r="A37" s="8"/>
      <c r="B37" s="75"/>
      <c r="C37" s="52"/>
      <c r="D37" s="75"/>
      <c r="E37" s="117"/>
      <c r="G37" s="52"/>
      <c r="H37" s="56"/>
      <c r="I37" s="52"/>
      <c r="J37" s="22"/>
      <c r="K37" s="22"/>
      <c r="L37" s="2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75"/>
      <c r="X37" s="52"/>
      <c r="Y37" s="86"/>
      <c r="Z37" s="86"/>
      <c r="AA37" s="86"/>
      <c r="AB37" s="86"/>
      <c r="AC37" s="86"/>
      <c r="AD37" s="86"/>
    </row>
    <row r="38" spans="1:30" x14ac:dyDescent="0.25">
      <c r="A38" s="8"/>
      <c r="B38" s="75"/>
      <c r="C38" s="52"/>
      <c r="D38" s="75"/>
      <c r="E38" s="117"/>
      <c r="G38" s="52"/>
      <c r="H38" s="56"/>
      <c r="I38" s="52"/>
      <c r="J38" s="22"/>
      <c r="K38" s="22"/>
      <c r="L38" s="2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75"/>
      <c r="X38" s="52"/>
      <c r="Y38" s="86"/>
      <c r="Z38" s="86"/>
      <c r="AA38" s="86"/>
      <c r="AB38" s="86"/>
      <c r="AC38" s="86"/>
      <c r="AD38" s="86"/>
    </row>
    <row r="39" spans="1:30" x14ac:dyDescent="0.25">
      <c r="A39" s="8"/>
      <c r="B39" s="75"/>
      <c r="C39" s="52"/>
      <c r="D39" s="75"/>
      <c r="E39" s="117"/>
      <c r="G39" s="52"/>
      <c r="H39" s="56"/>
      <c r="I39" s="52"/>
      <c r="J39" s="22"/>
      <c r="K39" s="22"/>
      <c r="L39" s="2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75"/>
      <c r="X39" s="52"/>
      <c r="Y39" s="86"/>
      <c r="Z39" s="86"/>
      <c r="AA39" s="86"/>
      <c r="AB39" s="86"/>
      <c r="AC39" s="86"/>
      <c r="AD39" s="86"/>
    </row>
    <row r="40" spans="1:30" x14ac:dyDescent="0.25">
      <c r="A40" s="8"/>
      <c r="B40" s="75"/>
      <c r="C40" s="52"/>
      <c r="D40" s="75"/>
      <c r="E40" s="117"/>
      <c r="G40" s="52"/>
      <c r="H40" s="56"/>
      <c r="I40" s="52"/>
      <c r="J40" s="22"/>
      <c r="K40" s="22"/>
      <c r="L40" s="2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75"/>
      <c r="X40" s="52"/>
      <c r="Y40" s="86"/>
      <c r="Z40" s="86"/>
      <c r="AA40" s="86"/>
      <c r="AB40" s="86"/>
      <c r="AC40" s="86"/>
      <c r="AD40" s="86"/>
    </row>
    <row r="41" spans="1:30" x14ac:dyDescent="0.25">
      <c r="A41" s="8"/>
      <c r="B41" s="75"/>
      <c r="C41" s="52"/>
      <c r="D41" s="75"/>
      <c r="E41" s="117"/>
      <c r="G41" s="52"/>
      <c r="H41" s="56"/>
      <c r="I41" s="52"/>
      <c r="J41" s="22"/>
      <c r="K41" s="22"/>
      <c r="L41" s="2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75"/>
      <c r="X41" s="52"/>
      <c r="Y41" s="86"/>
      <c r="Z41" s="86"/>
      <c r="AA41" s="86"/>
      <c r="AB41" s="86"/>
      <c r="AC41" s="86"/>
      <c r="AD41" s="86"/>
    </row>
    <row r="42" spans="1:30" x14ac:dyDescent="0.25">
      <c r="A42" s="8"/>
      <c r="B42" s="75"/>
      <c r="C42" s="52"/>
      <c r="D42" s="75"/>
      <c r="E42" s="117"/>
      <c r="G42" s="52"/>
      <c r="H42" s="56"/>
      <c r="I42" s="52"/>
      <c r="J42" s="22"/>
      <c r="K42" s="22"/>
      <c r="L42" s="2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75"/>
      <c r="X42" s="52"/>
      <c r="Y42" s="86"/>
      <c r="Z42" s="86"/>
      <c r="AA42" s="86"/>
      <c r="AB42" s="86"/>
      <c r="AC42" s="86"/>
      <c r="AD42" s="86"/>
    </row>
    <row r="43" spans="1:30" x14ac:dyDescent="0.25">
      <c r="A43" s="8"/>
      <c r="B43" s="75"/>
      <c r="C43" s="52"/>
      <c r="D43" s="75"/>
      <c r="E43" s="117"/>
      <c r="G43" s="52"/>
      <c r="H43" s="56"/>
      <c r="I43" s="52"/>
      <c r="J43" s="22"/>
      <c r="K43" s="22"/>
      <c r="L43" s="2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75"/>
      <c r="X43" s="52"/>
      <c r="Y43" s="86"/>
      <c r="Z43" s="86"/>
      <c r="AA43" s="86"/>
      <c r="AB43" s="86"/>
      <c r="AC43" s="86"/>
      <c r="AD43" s="86"/>
    </row>
    <row r="44" spans="1:30" x14ac:dyDescent="0.25">
      <c r="A44" s="8"/>
      <c r="B44" s="75"/>
      <c r="C44" s="52"/>
      <c r="D44" s="75"/>
      <c r="E44" s="117"/>
      <c r="G44" s="52"/>
      <c r="H44" s="56"/>
      <c r="I44" s="52"/>
      <c r="J44" s="22"/>
      <c r="K44" s="22"/>
      <c r="L44" s="2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75"/>
      <c r="X44" s="52"/>
      <c r="Y44" s="86"/>
      <c r="Z44" s="86"/>
      <c r="AA44" s="86"/>
      <c r="AB44" s="86"/>
      <c r="AC44" s="86"/>
      <c r="AD44" s="86"/>
    </row>
    <row r="45" spans="1:30" x14ac:dyDescent="0.25">
      <c r="A45" s="8"/>
      <c r="B45" s="75"/>
      <c r="C45" s="52"/>
      <c r="D45" s="75"/>
      <c r="E45" s="117"/>
      <c r="G45" s="52"/>
      <c r="H45" s="56"/>
      <c r="I45" s="52"/>
      <c r="J45" s="22"/>
      <c r="K45" s="22"/>
      <c r="L45" s="2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75"/>
      <c r="X45" s="52"/>
      <c r="Y45" s="86"/>
      <c r="Z45" s="86"/>
      <c r="AA45" s="86"/>
      <c r="AB45" s="86"/>
      <c r="AC45" s="86"/>
      <c r="AD45" s="86"/>
    </row>
    <row r="46" spans="1:30" x14ac:dyDescent="0.25">
      <c r="A46" s="8"/>
      <c r="B46" s="75"/>
      <c r="C46" s="52"/>
      <c r="D46" s="75"/>
      <c r="E46" s="117"/>
      <c r="G46" s="52"/>
      <c r="H46" s="56"/>
      <c r="I46" s="52"/>
      <c r="J46" s="22"/>
      <c r="K46" s="22"/>
      <c r="L46" s="2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75"/>
      <c r="X46" s="52"/>
      <c r="Y46" s="86"/>
      <c r="Z46" s="86"/>
      <c r="AA46" s="86"/>
      <c r="AB46" s="86"/>
      <c r="AC46" s="86"/>
      <c r="AD46" s="86"/>
    </row>
    <row r="47" spans="1:30" x14ac:dyDescent="0.25">
      <c r="A47" s="8"/>
      <c r="B47" s="75"/>
      <c r="C47" s="52"/>
      <c r="D47" s="75"/>
      <c r="E47" s="75"/>
      <c r="F47" s="22"/>
      <c r="G47" s="52"/>
      <c r="H47" s="56"/>
      <c r="I47" s="52"/>
      <c r="J47" s="22"/>
      <c r="K47" s="22"/>
      <c r="L47" s="22"/>
      <c r="M47" s="22"/>
      <c r="N47" s="74"/>
      <c r="O47" s="74"/>
      <c r="P47" s="22"/>
      <c r="Q47" s="22"/>
      <c r="R47" s="22"/>
      <c r="S47" s="22"/>
      <c r="T47" s="22"/>
      <c r="U47" s="22"/>
      <c r="V47" s="22"/>
      <c r="W47" s="75"/>
      <c r="X47" s="22"/>
      <c r="Y47" s="86"/>
      <c r="Z47" s="86"/>
      <c r="AA47" s="86"/>
      <c r="AB47" s="86"/>
      <c r="AC47" s="86"/>
      <c r="AD47" s="86"/>
    </row>
    <row r="48" spans="1:30" x14ac:dyDescent="0.25">
      <c r="A48" s="8"/>
      <c r="B48" s="75"/>
      <c r="C48" s="52"/>
      <c r="D48" s="75"/>
      <c r="E48" s="75"/>
      <c r="F48" s="22"/>
      <c r="G48" s="52"/>
      <c r="H48" s="56"/>
      <c r="I48" s="52"/>
      <c r="J48" s="22"/>
      <c r="K48" s="22"/>
      <c r="L48" s="22"/>
      <c r="M48" s="22"/>
      <c r="N48" s="74"/>
      <c r="O48" s="74"/>
      <c r="P48" s="22"/>
      <c r="Q48" s="22"/>
      <c r="R48" s="22"/>
      <c r="S48" s="22"/>
      <c r="T48" s="22"/>
      <c r="U48" s="22"/>
      <c r="V48" s="22"/>
      <c r="W48" s="75"/>
      <c r="X48" s="22"/>
      <c r="Y48" s="86"/>
      <c r="Z48" s="86"/>
      <c r="AA48" s="86"/>
      <c r="AB48" s="86"/>
      <c r="AC48" s="86"/>
      <c r="AD48" s="86"/>
    </row>
    <row r="49" spans="1:30" x14ac:dyDescent="0.25">
      <c r="A49" s="8"/>
      <c r="B49" s="75"/>
      <c r="C49" s="52"/>
      <c r="D49" s="75"/>
      <c r="E49" s="75"/>
      <c r="F49" s="22"/>
      <c r="G49" s="52"/>
      <c r="H49" s="56"/>
      <c r="I49" s="52"/>
      <c r="J49" s="22"/>
      <c r="K49" s="22"/>
      <c r="L49" s="22"/>
      <c r="M49" s="22"/>
      <c r="N49" s="74"/>
      <c r="O49" s="74"/>
      <c r="P49" s="22"/>
      <c r="Q49" s="22"/>
      <c r="R49" s="22"/>
      <c r="S49" s="22"/>
      <c r="T49" s="22"/>
      <c r="U49" s="22"/>
      <c r="V49" s="22"/>
      <c r="W49" s="75"/>
      <c r="X49" s="22"/>
      <c r="Y49" s="86"/>
      <c r="Z49" s="86"/>
      <c r="AA49" s="86"/>
      <c r="AB49" s="86"/>
      <c r="AC49" s="86"/>
      <c r="AD49" s="86"/>
    </row>
    <row r="50" spans="1:30" x14ac:dyDescent="0.25">
      <c r="A50" s="8"/>
      <c r="B50" s="75"/>
      <c r="C50" s="52"/>
      <c r="D50" s="75"/>
      <c r="E50" s="75"/>
      <c r="F50" s="22"/>
      <c r="G50" s="52"/>
      <c r="H50" s="56"/>
      <c r="I50" s="52"/>
      <c r="J50" s="22"/>
      <c r="K50" s="22"/>
      <c r="L50" s="22"/>
      <c r="M50" s="22"/>
      <c r="N50" s="74"/>
      <c r="O50" s="74"/>
      <c r="P50" s="22"/>
      <c r="Q50" s="22"/>
      <c r="R50" s="22"/>
      <c r="S50" s="22"/>
      <c r="T50" s="22"/>
      <c r="U50" s="22"/>
      <c r="V50" s="22"/>
      <c r="W50" s="75"/>
      <c r="X50" s="22"/>
      <c r="Y50" s="86"/>
      <c r="Z50" s="86"/>
      <c r="AA50" s="86"/>
      <c r="AB50" s="86"/>
      <c r="AC50" s="86"/>
      <c r="AD50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2020-06-29T09:47:30Z</dcterms:modified>
</cp:coreProperties>
</file>