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8" i="2" l="1"/>
  <c r="O16" i="2"/>
  <c r="O15" i="2"/>
  <c r="N15" i="2"/>
  <c r="M15" i="2"/>
  <c r="L15" i="2"/>
  <c r="K15" i="2"/>
  <c r="AS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G18" i="2" s="1"/>
  <c r="F12" i="2"/>
  <c r="F16" i="2" s="1"/>
  <c r="E12" i="2"/>
  <c r="E16" i="2" s="1"/>
  <c r="E18" i="2" s="1"/>
  <c r="K18" i="2" l="1"/>
  <c r="H18" i="2"/>
  <c r="I18" i="2"/>
  <c r="O17" i="2"/>
  <c r="M18" i="2"/>
  <c r="N17" i="2"/>
  <c r="N16" i="2"/>
  <c r="M17" i="2"/>
  <c r="M16" i="2"/>
  <c r="F18" i="2"/>
  <c r="L16" i="2"/>
  <c r="L17" i="2"/>
  <c r="N18" i="2" l="1"/>
  <c r="L18" i="2"/>
  <c r="AB13" i="1" l="1"/>
  <c r="AA13" i="1"/>
  <c r="Z13" i="1"/>
  <c r="Y13" i="1"/>
  <c r="X13" i="1"/>
  <c r="W13" i="1"/>
  <c r="T13" i="1"/>
  <c r="S13" i="1"/>
  <c r="R13" i="1"/>
  <c r="Q13" i="1"/>
  <c r="P13" i="1"/>
</calcChain>
</file>

<file path=xl/sharedStrings.xml><?xml version="1.0" encoding="utf-8"?>
<sst xmlns="http://schemas.openxmlformats.org/spreadsheetml/2006/main" count="189" uniqueCount="85">
  <si>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</si>
  <si>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</si>
  <si>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</si>
  <si>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</si>
  <si>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</si>
  <si>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</si>
  <si>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</si>
  <si>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</si>
  <si>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</si>
  <si>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</si>
  <si>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</si>
  <si>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</si>
  <si>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</si>
  <si>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</si>
  <si>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</si>
  <si>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</si>
  <si>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</si>
  <si>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</si>
  <si>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</si>
  <si>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</si>
  <si>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</si>
  <si>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</si>
  <si>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</si>
  <si>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</si>
  <si>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</si>
  <si>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</si>
  <si>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</si>
  <si>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</si>
  <si>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</si>
  <si>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</si>
  <si>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</si>
  <si>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</si>
  <si>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</si>
  <si>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</si>
  <si>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Risto Lilli</t>
  </si>
  <si>
    <t>12.</t>
  </si>
  <si>
    <t>VM</t>
  </si>
  <si>
    <t>14.</t>
  </si>
  <si>
    <t>05.05. 1991  Kiri - VM  2-2</t>
  </si>
  <si>
    <t xml:space="preserve">  24 v   5 kk   5 pv</t>
  </si>
  <si>
    <t>19.05. 1991  VM - SiiPe  7-2</t>
  </si>
  <si>
    <t>4.  ottelu</t>
  </si>
  <si>
    <t xml:space="preserve">  24 v   5 kk 19 pv</t>
  </si>
  <si>
    <t>21.05. 1991  VM - Lippo  4-3</t>
  </si>
  <si>
    <t>5.  ottelu</t>
  </si>
  <si>
    <t xml:space="preserve">  24 v   5 kk 21 pv</t>
  </si>
  <si>
    <t>23.  ottelu</t>
  </si>
  <si>
    <t>01.08. 1991  VM - Tahko  4-5</t>
  </si>
  <si>
    <t xml:space="preserve">  24 v   8 kk   1 pv</t>
  </si>
  <si>
    <t>9.</t>
  </si>
  <si>
    <t>NJ</t>
  </si>
  <si>
    <t>ykköspesis</t>
  </si>
  <si>
    <t>8.</t>
  </si>
  <si>
    <t>10.</t>
  </si>
  <si>
    <t>Seurat</t>
  </si>
  <si>
    <t>NJ = Nurmon Jymy  (1925)</t>
  </si>
  <si>
    <t>VM = Vaasan Maila  (1933)</t>
  </si>
  <si>
    <t>31.12.1966</t>
  </si>
  <si>
    <t>KoU</t>
  </si>
  <si>
    <t>suomensarja</t>
  </si>
  <si>
    <t>KoU = Koskenkorvan Urheilijat  (1945)</t>
  </si>
  <si>
    <t>YJ</t>
  </si>
  <si>
    <t>YJ = Ylihärmän Junkkarit  (1908)</t>
  </si>
  <si>
    <t>YKKÖSPESIS</t>
  </si>
  <si>
    <t>11.</t>
  </si>
  <si>
    <t>2.</t>
  </si>
  <si>
    <t>ykkössarja</t>
  </si>
  <si>
    <t>4.</t>
  </si>
  <si>
    <t>3.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</si>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</sst>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1" xfId="0" applyFont="1" applyFill="1" applyBorder="1" applyAlignment="1"/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8" customWidth="1"/>
    <col min="16" max="20" width="5.7109375" style="77" customWidth="1"/>
    <col min="21" max="21" width="8.7109375" style="77" customWidth="1"/>
    <col min="22" max="22" width="0.7109375" style="28" customWidth="1"/>
    <col min="23" max="27" width="5.7109375" style="77" customWidth="1"/>
    <col min="28" max="28" width="8.7109375" style="77" customWidth="1"/>
    <col min="29" max="29" width="0.7109375" style="28" customWidth="1"/>
    <col min="30" max="35" width="5.7109375" style="77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1"/>
      <c r="W2" s="22" t="s">
        <v>16</v>
      </c>
      <c r="X2" s="14"/>
      <c r="Y2" s="14"/>
      <c r="Z2" s="14"/>
      <c r="AA2" s="14"/>
      <c r="AB2" s="14"/>
      <c r="AC2" s="91"/>
      <c r="AD2" s="22" t="s">
        <v>69</v>
      </c>
      <c r="AE2" s="14"/>
      <c r="AF2" s="14"/>
      <c r="AG2" s="20"/>
      <c r="AH2" s="14" t="s">
        <v>70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71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80">
        <v>1987</v>
      </c>
      <c r="C4" s="80" t="s">
        <v>67</v>
      </c>
      <c r="D4" s="81" t="s">
        <v>61</v>
      </c>
      <c r="E4" s="80"/>
      <c r="F4" s="82" t="s">
        <v>59</v>
      </c>
      <c r="G4" s="83"/>
      <c r="H4" s="84"/>
      <c r="I4" s="80"/>
      <c r="J4" s="80"/>
      <c r="K4" s="80"/>
      <c r="L4" s="80"/>
      <c r="M4" s="80"/>
      <c r="N4" s="85"/>
      <c r="O4" s="28"/>
      <c r="P4" s="25"/>
      <c r="Q4" s="25"/>
      <c r="R4" s="25"/>
      <c r="S4" s="25"/>
      <c r="T4" s="25"/>
      <c r="U4" s="25"/>
      <c r="V4" s="28"/>
      <c r="W4" s="35"/>
      <c r="X4" s="35"/>
      <c r="Y4" s="35"/>
      <c r="Z4" s="35"/>
      <c r="AA4" s="35"/>
      <c r="AB4" s="67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80">
        <v>1988</v>
      </c>
      <c r="C5" s="80" t="s">
        <v>68</v>
      </c>
      <c r="D5" s="81" t="s">
        <v>61</v>
      </c>
      <c r="E5" s="80"/>
      <c r="F5" s="82" t="s">
        <v>59</v>
      </c>
      <c r="G5" s="83"/>
      <c r="H5" s="84"/>
      <c r="I5" s="80"/>
      <c r="J5" s="80"/>
      <c r="K5" s="80"/>
      <c r="L5" s="80"/>
      <c r="M5" s="80"/>
      <c r="N5" s="85"/>
      <c r="O5" s="24"/>
      <c r="P5" s="25"/>
      <c r="Q5" s="25"/>
      <c r="R5" s="25"/>
      <c r="S5" s="25"/>
      <c r="T5" s="25"/>
      <c r="U5" s="25"/>
      <c r="V5" s="24"/>
      <c r="W5" s="35"/>
      <c r="X5" s="35"/>
      <c r="Y5" s="35"/>
      <c r="Z5" s="35"/>
      <c r="AA5" s="35"/>
      <c r="AB5" s="67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80">
        <v>1989</v>
      </c>
      <c r="C6" s="80" t="s">
        <v>65</v>
      </c>
      <c r="D6" s="81" t="s">
        <v>58</v>
      </c>
      <c r="E6" s="80"/>
      <c r="F6" s="82" t="s">
        <v>59</v>
      </c>
      <c r="G6" s="83"/>
      <c r="H6" s="84"/>
      <c r="I6" s="80"/>
      <c r="J6" s="80"/>
      <c r="K6" s="80"/>
      <c r="L6" s="80"/>
      <c r="M6" s="80"/>
      <c r="N6" s="85"/>
      <c r="O6" s="24"/>
      <c r="P6" s="25"/>
      <c r="Q6" s="25"/>
      <c r="R6" s="25"/>
      <c r="S6" s="25"/>
      <c r="T6" s="25"/>
      <c r="U6" s="25"/>
      <c r="V6" s="24"/>
      <c r="W6" s="35"/>
      <c r="X6" s="35"/>
      <c r="Y6" s="35"/>
      <c r="Z6" s="35"/>
      <c r="AA6" s="35"/>
      <c r="AB6" s="67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31">
        <v>1990</v>
      </c>
      <c r="C7" s="31" t="s">
        <v>64</v>
      </c>
      <c r="D7" s="32" t="s">
        <v>50</v>
      </c>
      <c r="E7" s="31"/>
      <c r="F7" s="33" t="s">
        <v>66</v>
      </c>
      <c r="G7" s="79"/>
      <c r="H7" s="38"/>
      <c r="I7" s="31"/>
      <c r="J7" s="31"/>
      <c r="K7" s="31"/>
      <c r="L7" s="31"/>
      <c r="M7" s="31"/>
      <c r="N7" s="34"/>
      <c r="O7" s="28"/>
      <c r="P7" s="25"/>
      <c r="Q7" s="25"/>
      <c r="R7" s="25"/>
      <c r="S7" s="25"/>
      <c r="T7" s="25"/>
      <c r="U7" s="25"/>
      <c r="V7" s="28"/>
      <c r="W7" s="35"/>
      <c r="X7" s="35"/>
      <c r="Y7" s="35"/>
      <c r="Z7" s="35"/>
      <c r="AA7" s="35"/>
      <c r="AB7" s="67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1991</v>
      </c>
      <c r="C8" s="25" t="s">
        <v>35</v>
      </c>
      <c r="D8" s="26" t="s">
        <v>36</v>
      </c>
      <c r="E8" s="25">
        <v>26</v>
      </c>
      <c r="F8" s="25">
        <v>1</v>
      </c>
      <c r="G8" s="25">
        <v>7</v>
      </c>
      <c r="H8" s="25">
        <v>12</v>
      </c>
      <c r="I8" s="25">
        <v>66</v>
      </c>
      <c r="J8" s="25">
        <v>25</v>
      </c>
      <c r="K8" s="25">
        <v>16</v>
      </c>
      <c r="L8" s="25">
        <v>17</v>
      </c>
      <c r="M8" s="25">
        <v>8</v>
      </c>
      <c r="N8" s="27">
        <v>0.44</v>
      </c>
      <c r="O8" s="28"/>
      <c r="P8" s="25"/>
      <c r="Q8" s="25"/>
      <c r="R8" s="25"/>
      <c r="S8" s="25"/>
      <c r="T8" s="25"/>
      <c r="U8" s="25"/>
      <c r="V8" s="28"/>
      <c r="W8" s="35">
        <v>5</v>
      </c>
      <c r="X8" s="35">
        <v>0</v>
      </c>
      <c r="Y8" s="35">
        <v>0</v>
      </c>
      <c r="Z8" s="35">
        <v>1</v>
      </c>
      <c r="AA8" s="35">
        <v>14</v>
      </c>
      <c r="AB8" s="67">
        <v>0.45200000000000001</v>
      </c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1992</v>
      </c>
      <c r="C9" s="25" t="s">
        <v>37</v>
      </c>
      <c r="D9" s="26" t="s">
        <v>36</v>
      </c>
      <c r="E9" s="25">
        <v>24</v>
      </c>
      <c r="F9" s="25">
        <v>2</v>
      </c>
      <c r="G9" s="25">
        <v>10</v>
      </c>
      <c r="H9" s="25">
        <v>6</v>
      </c>
      <c r="I9" s="25">
        <v>77</v>
      </c>
      <c r="J9" s="25">
        <v>14</v>
      </c>
      <c r="K9" s="25">
        <v>28</v>
      </c>
      <c r="L9" s="25">
        <v>23</v>
      </c>
      <c r="M9" s="25">
        <v>12</v>
      </c>
      <c r="N9" s="27">
        <v>0.46700000000000003</v>
      </c>
      <c r="O9" s="28"/>
      <c r="P9" s="25"/>
      <c r="Q9" s="25"/>
      <c r="R9" s="29"/>
      <c r="S9" s="25"/>
      <c r="T9" s="25"/>
      <c r="U9" s="25"/>
      <c r="V9" s="28"/>
      <c r="W9" s="35"/>
      <c r="X9" s="35"/>
      <c r="Y9" s="35"/>
      <c r="Z9" s="35"/>
      <c r="AA9" s="35"/>
      <c r="AB9" s="67"/>
      <c r="AC9" s="28"/>
      <c r="AD9" s="25"/>
      <c r="AE9" s="2"/>
      <c r="AF9" s="36"/>
      <c r="AG9" s="29"/>
      <c r="AH9" s="30"/>
      <c r="AI9" s="25"/>
      <c r="AJ9" s="9"/>
    </row>
    <row r="10" spans="1:36" s="23" customFormat="1" ht="15" customHeight="1" x14ac:dyDescent="0.25">
      <c r="A10" s="9"/>
      <c r="B10" s="31">
        <v>1993</v>
      </c>
      <c r="C10" s="31" t="s">
        <v>53</v>
      </c>
      <c r="D10" s="32" t="s">
        <v>50</v>
      </c>
      <c r="E10" s="31"/>
      <c r="F10" s="33" t="s">
        <v>51</v>
      </c>
      <c r="G10" s="79"/>
      <c r="H10" s="38"/>
      <c r="I10" s="31"/>
      <c r="J10" s="31"/>
      <c r="K10" s="31"/>
      <c r="L10" s="31"/>
      <c r="M10" s="31"/>
      <c r="N10" s="34"/>
      <c r="O10" s="28"/>
      <c r="P10" s="25"/>
      <c r="Q10" s="25"/>
      <c r="R10" s="25"/>
      <c r="S10" s="25"/>
      <c r="T10" s="25"/>
      <c r="U10" s="25"/>
      <c r="V10" s="28"/>
      <c r="W10" s="35"/>
      <c r="X10" s="35"/>
      <c r="Y10" s="35"/>
      <c r="Z10" s="35"/>
      <c r="AA10" s="35"/>
      <c r="AB10" s="67"/>
      <c r="AC10" s="28"/>
      <c r="AD10" s="25"/>
      <c r="AE10" s="25"/>
      <c r="AF10" s="29"/>
      <c r="AG10" s="29"/>
      <c r="AH10" s="30"/>
      <c r="AI10" s="25"/>
      <c r="AJ10" s="9"/>
    </row>
    <row r="11" spans="1:36" s="23" customFormat="1" ht="15" customHeight="1" x14ac:dyDescent="0.25">
      <c r="A11" s="9"/>
      <c r="B11" s="31">
        <v>1994</v>
      </c>
      <c r="C11" s="31" t="s">
        <v>52</v>
      </c>
      <c r="D11" s="37" t="s">
        <v>50</v>
      </c>
      <c r="E11" s="31"/>
      <c r="F11" s="33" t="s">
        <v>51</v>
      </c>
      <c r="G11" s="79"/>
      <c r="H11" s="38"/>
      <c r="I11" s="31"/>
      <c r="J11" s="31"/>
      <c r="K11" s="31"/>
      <c r="L11" s="31"/>
      <c r="M11" s="31"/>
      <c r="N11" s="39"/>
      <c r="O11" s="28"/>
      <c r="P11" s="25"/>
      <c r="Q11" s="25"/>
      <c r="R11" s="25"/>
      <c r="S11" s="25"/>
      <c r="T11" s="25"/>
      <c r="U11" s="25"/>
      <c r="V11" s="28"/>
      <c r="W11" s="35"/>
      <c r="X11" s="35"/>
      <c r="Y11" s="35"/>
      <c r="Z11" s="35"/>
      <c r="AA11" s="35"/>
      <c r="AB11" s="67"/>
      <c r="AC11" s="28"/>
      <c r="AD11" s="25"/>
      <c r="AE11" s="2"/>
      <c r="AF11" s="36"/>
      <c r="AG11" s="29"/>
      <c r="AH11" s="30"/>
      <c r="AI11" s="25"/>
      <c r="AJ11" s="9"/>
    </row>
    <row r="12" spans="1:36" s="23" customFormat="1" ht="15" customHeight="1" x14ac:dyDescent="0.25">
      <c r="A12" s="9"/>
      <c r="B12" s="31">
        <v>1995</v>
      </c>
      <c r="C12" s="31" t="s">
        <v>49</v>
      </c>
      <c r="D12" s="37" t="s">
        <v>50</v>
      </c>
      <c r="E12" s="31"/>
      <c r="F12" s="33" t="s">
        <v>51</v>
      </c>
      <c r="G12" s="79"/>
      <c r="H12" s="38"/>
      <c r="I12" s="31"/>
      <c r="J12" s="31"/>
      <c r="K12" s="31"/>
      <c r="L12" s="31"/>
      <c r="M12" s="31"/>
      <c r="N12" s="39"/>
      <c r="O12" s="28"/>
      <c r="P12" s="25"/>
      <c r="Q12" s="25"/>
      <c r="R12" s="25"/>
      <c r="S12" s="25"/>
      <c r="T12" s="25"/>
      <c r="U12" s="25"/>
      <c r="V12" s="28"/>
      <c r="W12" s="35"/>
      <c r="X12" s="35"/>
      <c r="Y12" s="35"/>
      <c r="Z12" s="35"/>
      <c r="AA12" s="35"/>
      <c r="AB12" s="67"/>
      <c r="AC12" s="28"/>
      <c r="AD12" s="25"/>
      <c r="AE12" s="25"/>
      <c r="AF12" s="29"/>
      <c r="AG12" s="29"/>
      <c r="AH12" s="30"/>
      <c r="AI12" s="25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50</v>
      </c>
      <c r="F13" s="18">
        <v>3</v>
      </c>
      <c r="G13" s="18">
        <v>17</v>
      </c>
      <c r="H13" s="18">
        <v>18</v>
      </c>
      <c r="I13" s="18">
        <v>143</v>
      </c>
      <c r="J13" s="18">
        <v>39</v>
      </c>
      <c r="K13" s="18">
        <v>44</v>
      </c>
      <c r="L13" s="18">
        <v>40</v>
      </c>
      <c r="M13" s="18">
        <v>20</v>
      </c>
      <c r="N13" s="40">
        <v>0.45400000000000001</v>
      </c>
      <c r="O13" s="24"/>
      <c r="P13" s="18">
        <f>SUM(P9:P12)</f>
        <v>0</v>
      </c>
      <c r="Q13" s="18">
        <f>SUM(Q9:Q12)</f>
        <v>0</v>
      </c>
      <c r="R13" s="18">
        <f>SUM(R9:R12)</f>
        <v>0</v>
      </c>
      <c r="S13" s="18">
        <f>SUM(S9:S12)</f>
        <v>0</v>
      </c>
      <c r="T13" s="18">
        <f>SUM(T9:T12)</f>
        <v>0</v>
      </c>
      <c r="U13" s="40">
        <v>0</v>
      </c>
      <c r="V13" s="24"/>
      <c r="W13" s="92">
        <f>PRODUCT(E19)</f>
        <v>5</v>
      </c>
      <c r="X13" s="92">
        <f>PRODUCT(F19)</f>
        <v>0</v>
      </c>
      <c r="Y13" s="92">
        <f>PRODUCT(G19)</f>
        <v>0</v>
      </c>
      <c r="Z13" s="92">
        <f>PRODUCT(H19)</f>
        <v>1</v>
      </c>
      <c r="AA13" s="92">
        <f>PRODUCT(I19)</f>
        <v>14</v>
      </c>
      <c r="AB13" s="40">
        <f>PRODUCT(N19)</f>
        <v>0.45200000000000001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41" t="s">
        <v>2</v>
      </c>
      <c r="C14" s="30"/>
      <c r="D14" s="42">
        <v>95.666666666666671</v>
      </c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5"/>
      <c r="AI14" s="43"/>
      <c r="AJ14" s="9"/>
    </row>
    <row r="15" spans="1:36" ht="15" customHeight="1" x14ac:dyDescent="0.25">
      <c r="A15" s="9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  <c r="P15" s="43"/>
      <c r="Q15" s="46"/>
      <c r="R15" s="43"/>
      <c r="S15" s="43"/>
      <c r="T15" s="43"/>
      <c r="U15" s="43"/>
      <c r="W15" s="43"/>
      <c r="X15" s="43"/>
      <c r="Y15" s="43"/>
      <c r="Z15" s="43"/>
      <c r="AA15" s="43"/>
      <c r="AB15" s="43"/>
      <c r="AD15" s="43"/>
      <c r="AE15" s="43"/>
      <c r="AF15" s="43"/>
      <c r="AG15" s="43"/>
      <c r="AH15" s="43"/>
      <c r="AI15" s="43"/>
      <c r="AJ15" s="9"/>
    </row>
    <row r="16" spans="1:36" ht="15" customHeight="1" x14ac:dyDescent="0.25">
      <c r="A16" s="9"/>
      <c r="B16" s="22" t="s">
        <v>25</v>
      </c>
      <c r="C16" s="47"/>
      <c r="D16" s="47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3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48" t="s">
        <v>30</v>
      </c>
      <c r="Q16" s="12"/>
      <c r="R16" s="12"/>
      <c r="S16" s="12"/>
      <c r="T16" s="49"/>
      <c r="U16" s="49"/>
      <c r="V16" s="49"/>
      <c r="W16" s="49"/>
      <c r="X16" s="49"/>
      <c r="Y16" s="49"/>
      <c r="Z16" s="49"/>
      <c r="AA16" s="12"/>
      <c r="AB16" s="12"/>
      <c r="AC16" s="49"/>
      <c r="AD16" s="12"/>
      <c r="AE16" s="12"/>
      <c r="AF16" s="12"/>
      <c r="AG16" s="12"/>
      <c r="AH16" s="12"/>
      <c r="AI16" s="50"/>
      <c r="AJ16" s="9"/>
    </row>
    <row r="17" spans="1:36" ht="15" customHeight="1" x14ac:dyDescent="0.2">
      <c r="A17" s="9"/>
      <c r="B17" s="48" t="s">
        <v>13</v>
      </c>
      <c r="C17" s="12"/>
      <c r="D17" s="50"/>
      <c r="E17" s="25">
        <v>50</v>
      </c>
      <c r="F17" s="25">
        <v>3</v>
      </c>
      <c r="G17" s="25">
        <v>17</v>
      </c>
      <c r="H17" s="25">
        <v>18</v>
      </c>
      <c r="I17" s="25">
        <v>143</v>
      </c>
      <c r="J17" s="43"/>
      <c r="K17" s="51">
        <v>0.4</v>
      </c>
      <c r="L17" s="51">
        <v>0.36</v>
      </c>
      <c r="M17" s="51">
        <v>2.86</v>
      </c>
      <c r="N17" s="27">
        <v>0.45400000000000001</v>
      </c>
      <c r="O17" s="24"/>
      <c r="P17" s="52" t="s">
        <v>9</v>
      </c>
      <c r="Q17" s="53"/>
      <c r="R17" s="54" t="s">
        <v>38</v>
      </c>
      <c r="S17" s="54"/>
      <c r="T17" s="54"/>
      <c r="U17" s="54"/>
      <c r="V17" s="54"/>
      <c r="W17" s="54"/>
      <c r="X17" s="54"/>
      <c r="Y17" s="55" t="s">
        <v>11</v>
      </c>
      <c r="Z17" s="54"/>
      <c r="AA17" s="54" t="s">
        <v>39</v>
      </c>
      <c r="AB17" s="54"/>
      <c r="AC17" s="54"/>
      <c r="AD17" s="54"/>
      <c r="AE17" s="54"/>
      <c r="AF17" s="54"/>
      <c r="AG17" s="54"/>
      <c r="AH17" s="55"/>
      <c r="AI17" s="93"/>
      <c r="AJ17" s="9"/>
    </row>
    <row r="18" spans="1:36" ht="15" customHeight="1" x14ac:dyDescent="0.2">
      <c r="A18" s="9"/>
      <c r="B18" s="56" t="s">
        <v>15</v>
      </c>
      <c r="C18" s="57"/>
      <c r="D18" s="58"/>
      <c r="E18" s="25"/>
      <c r="F18" s="25"/>
      <c r="G18" s="25"/>
      <c r="H18" s="25"/>
      <c r="I18" s="25"/>
      <c r="J18" s="43"/>
      <c r="K18" s="51"/>
      <c r="L18" s="51"/>
      <c r="M18" s="51"/>
      <c r="N18" s="27"/>
      <c r="O18" s="24"/>
      <c r="P18" s="59" t="s">
        <v>72</v>
      </c>
      <c r="Q18" s="60"/>
      <c r="R18" s="61" t="s">
        <v>43</v>
      </c>
      <c r="S18" s="61"/>
      <c r="T18" s="61"/>
      <c r="U18" s="61"/>
      <c r="V18" s="61"/>
      <c r="W18" s="61"/>
      <c r="X18" s="61"/>
      <c r="Y18" s="62" t="s">
        <v>44</v>
      </c>
      <c r="Z18" s="61"/>
      <c r="AA18" s="61" t="s">
        <v>45</v>
      </c>
      <c r="AB18" s="61"/>
      <c r="AC18" s="61"/>
      <c r="AD18" s="61"/>
      <c r="AE18" s="61"/>
      <c r="AF18" s="61"/>
      <c r="AG18" s="61"/>
      <c r="AH18" s="62"/>
      <c r="AI18" s="94"/>
      <c r="AJ18" s="9"/>
    </row>
    <row r="19" spans="1:36" ht="15" customHeight="1" x14ac:dyDescent="0.2">
      <c r="A19" s="9"/>
      <c r="B19" s="63" t="s">
        <v>16</v>
      </c>
      <c r="C19" s="64"/>
      <c r="D19" s="65"/>
      <c r="E19" s="35">
        <v>5</v>
      </c>
      <c r="F19" s="35">
        <v>0</v>
      </c>
      <c r="G19" s="35">
        <v>0</v>
      </c>
      <c r="H19" s="35">
        <v>1</v>
      </c>
      <c r="I19" s="35">
        <v>14</v>
      </c>
      <c r="J19" s="43"/>
      <c r="K19" s="66">
        <v>0</v>
      </c>
      <c r="L19" s="66">
        <v>0.2</v>
      </c>
      <c r="M19" s="66">
        <v>2.8</v>
      </c>
      <c r="N19" s="67">
        <v>0.45200000000000001</v>
      </c>
      <c r="O19" s="24"/>
      <c r="P19" s="59" t="s">
        <v>73</v>
      </c>
      <c r="Q19" s="60"/>
      <c r="R19" s="61" t="s">
        <v>40</v>
      </c>
      <c r="S19" s="61"/>
      <c r="T19" s="61"/>
      <c r="U19" s="61"/>
      <c r="V19" s="61"/>
      <c r="W19" s="61"/>
      <c r="X19" s="61"/>
      <c r="Y19" s="62" t="s">
        <v>41</v>
      </c>
      <c r="Z19" s="61"/>
      <c r="AA19" s="61" t="s">
        <v>42</v>
      </c>
      <c r="AB19" s="61"/>
      <c r="AC19" s="61"/>
      <c r="AD19" s="61"/>
      <c r="AE19" s="61"/>
      <c r="AF19" s="61"/>
      <c r="AG19" s="61"/>
      <c r="AH19" s="62"/>
      <c r="AI19" s="94"/>
    </row>
    <row r="20" spans="1:36" ht="15" customHeight="1" x14ac:dyDescent="0.2">
      <c r="A20" s="9"/>
      <c r="B20" s="68" t="s">
        <v>26</v>
      </c>
      <c r="C20" s="69"/>
      <c r="D20" s="70"/>
      <c r="E20" s="18">
        <v>55</v>
      </c>
      <c r="F20" s="18">
        <v>3</v>
      </c>
      <c r="G20" s="18">
        <v>17</v>
      </c>
      <c r="H20" s="18">
        <v>19</v>
      </c>
      <c r="I20" s="18">
        <v>157</v>
      </c>
      <c r="J20" s="43"/>
      <c r="K20" s="71">
        <v>0.36363636363636365</v>
      </c>
      <c r="L20" s="71">
        <v>0.34545454545454546</v>
      </c>
      <c r="M20" s="71">
        <v>2.8545454545454545</v>
      </c>
      <c r="N20" s="40">
        <v>0.45400000000000001</v>
      </c>
      <c r="O20" s="24"/>
      <c r="P20" s="72" t="s">
        <v>10</v>
      </c>
      <c r="Q20" s="73"/>
      <c r="R20" s="74" t="s">
        <v>47</v>
      </c>
      <c r="S20" s="74"/>
      <c r="T20" s="74"/>
      <c r="U20" s="74"/>
      <c r="V20" s="74"/>
      <c r="W20" s="74"/>
      <c r="X20" s="74"/>
      <c r="Y20" s="75" t="s">
        <v>46</v>
      </c>
      <c r="Z20" s="74"/>
      <c r="AA20" s="74" t="s">
        <v>48</v>
      </c>
      <c r="AB20" s="74"/>
      <c r="AC20" s="74"/>
      <c r="AD20" s="74"/>
      <c r="AE20" s="74"/>
      <c r="AF20" s="74"/>
      <c r="AG20" s="74"/>
      <c r="AH20" s="75"/>
      <c r="AI20" s="95"/>
    </row>
    <row r="21" spans="1:36" ht="15" customHeight="1" x14ac:dyDescent="0.25">
      <c r="A21" s="9"/>
      <c r="B21" s="45"/>
      <c r="C21" s="45"/>
      <c r="D21" s="45"/>
      <c r="E21" s="45"/>
      <c r="F21" s="45"/>
      <c r="G21" s="45"/>
      <c r="H21" s="45"/>
      <c r="I21" s="45"/>
      <c r="J21" s="43"/>
      <c r="K21" s="45"/>
      <c r="L21" s="45"/>
      <c r="M21" s="45"/>
      <c r="N21" s="44"/>
      <c r="O21" s="24"/>
      <c r="P21" s="43"/>
      <c r="Q21" s="46"/>
      <c r="R21" s="43"/>
      <c r="S21" s="43"/>
      <c r="T21" s="24"/>
      <c r="U21" s="24"/>
      <c r="V21" s="24"/>
      <c r="W21" s="24"/>
      <c r="X21" s="76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</row>
    <row r="22" spans="1:36" ht="15" customHeight="1" x14ac:dyDescent="0.25">
      <c r="A22" s="9"/>
      <c r="B22" s="43" t="s">
        <v>54</v>
      </c>
      <c r="C22" s="43"/>
      <c r="D22" s="43" t="s">
        <v>62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24"/>
      <c r="P22" s="43"/>
      <c r="Q22" s="46"/>
      <c r="R22" s="43"/>
      <c r="S22" s="43"/>
      <c r="T22" s="24"/>
      <c r="U22" s="24"/>
      <c r="V22" s="24"/>
      <c r="W22" s="24"/>
      <c r="X22" s="76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</row>
    <row r="23" spans="1:36" ht="15" customHeight="1" x14ac:dyDescent="0.25">
      <c r="A23" s="9"/>
      <c r="B23" s="43"/>
      <c r="C23" s="43"/>
      <c r="D23" s="43" t="s">
        <v>60</v>
      </c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24"/>
      <c r="P23" s="43"/>
      <c r="Q23" s="46"/>
      <c r="R23" s="43"/>
      <c r="S23" s="43"/>
      <c r="T23" s="24"/>
      <c r="U23" s="24"/>
      <c r="V23" s="24"/>
      <c r="W23" s="24"/>
      <c r="X23" s="76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</row>
    <row r="24" spans="1:36" ht="15" customHeight="1" x14ac:dyDescent="0.25">
      <c r="A24" s="9"/>
      <c r="B24" s="43"/>
      <c r="C24" s="43"/>
      <c r="D24" s="43" t="s">
        <v>55</v>
      </c>
      <c r="E24" s="43"/>
      <c r="F24" s="43"/>
      <c r="G24" s="43"/>
      <c r="H24" s="43"/>
      <c r="I24" s="43"/>
      <c r="J24" s="43"/>
      <c r="K24" s="43"/>
      <c r="L24" s="44"/>
      <c r="M24" s="43"/>
      <c r="N24" s="44"/>
      <c r="O24" s="24"/>
      <c r="P24" s="43"/>
      <c r="Q24" s="46"/>
      <c r="R24" s="43"/>
      <c r="S24" s="43"/>
      <c r="T24" s="24"/>
      <c r="U24" s="24"/>
      <c r="V24" s="24"/>
      <c r="W24" s="24"/>
      <c r="X24" s="76"/>
      <c r="Y24" s="76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3"/>
      <c r="C25" s="43"/>
      <c r="D25" s="43" t="s">
        <v>56</v>
      </c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4"/>
      <c r="P25" s="43"/>
      <c r="Q25" s="46"/>
      <c r="R25" s="43"/>
      <c r="S25" s="43"/>
      <c r="T25" s="24"/>
      <c r="U25" s="24"/>
      <c r="V25" s="24"/>
      <c r="W25" s="24"/>
      <c r="X25" s="76"/>
      <c r="Y25" s="7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4"/>
      <c r="P26" s="43"/>
      <c r="Q26" s="46"/>
      <c r="R26" s="43"/>
      <c r="S26" s="43"/>
      <c r="T26" s="24"/>
      <c r="U26" s="24"/>
      <c r="V26" s="24"/>
      <c r="W26" s="24"/>
      <c r="X26" s="76"/>
      <c r="Y26" s="7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76"/>
      <c r="Y27" s="7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6"/>
      <c r="Y28" s="7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6"/>
      <c r="Y29" s="7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6"/>
      <c r="Y30" s="7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76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76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76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76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76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76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76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76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6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6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6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6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6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6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6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6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6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6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6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6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6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6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6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6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6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6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6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6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6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6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6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6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6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6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57</v>
      </c>
      <c r="F1" s="96"/>
      <c r="G1" s="97"/>
      <c r="H1" s="9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97"/>
      <c r="AD1" s="9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6" t="s">
        <v>63</v>
      </c>
      <c r="C2" s="87"/>
      <c r="D2" s="98"/>
      <c r="E2" s="13" t="s">
        <v>13</v>
      </c>
      <c r="F2" s="14"/>
      <c r="G2" s="14"/>
      <c r="H2" s="14"/>
      <c r="I2" s="20"/>
      <c r="J2" s="15"/>
      <c r="K2" s="91"/>
      <c r="L2" s="22" t="s">
        <v>74</v>
      </c>
      <c r="M2" s="14"/>
      <c r="N2" s="14"/>
      <c r="O2" s="21"/>
      <c r="P2" s="19"/>
      <c r="Q2" s="22" t="s">
        <v>75</v>
      </c>
      <c r="R2" s="14"/>
      <c r="S2" s="14"/>
      <c r="T2" s="14"/>
      <c r="U2" s="20"/>
      <c r="V2" s="21"/>
      <c r="W2" s="19"/>
      <c r="X2" s="99" t="s">
        <v>76</v>
      </c>
      <c r="Y2" s="100"/>
      <c r="Z2" s="101"/>
      <c r="AA2" s="13" t="s">
        <v>13</v>
      </c>
      <c r="AB2" s="14"/>
      <c r="AC2" s="14"/>
      <c r="AD2" s="14"/>
      <c r="AE2" s="20"/>
      <c r="AF2" s="15"/>
      <c r="AG2" s="91"/>
      <c r="AH2" s="22" t="s">
        <v>77</v>
      </c>
      <c r="AI2" s="14"/>
      <c r="AJ2" s="14"/>
      <c r="AK2" s="21"/>
      <c r="AL2" s="19"/>
      <c r="AM2" s="22" t="s">
        <v>75</v>
      </c>
      <c r="AN2" s="14"/>
      <c r="AO2" s="14"/>
      <c r="AP2" s="14"/>
      <c r="AQ2" s="20"/>
      <c r="AR2" s="21"/>
      <c r="AS2" s="102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2"/>
      <c r="L3" s="18" t="s">
        <v>5</v>
      </c>
      <c r="M3" s="18" t="s">
        <v>6</v>
      </c>
      <c r="N3" s="18" t="s">
        <v>78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2"/>
      <c r="AH3" s="18" t="s">
        <v>5</v>
      </c>
      <c r="AI3" s="18" t="s">
        <v>6</v>
      </c>
      <c r="AJ3" s="18" t="s">
        <v>78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2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/>
      <c r="C4" s="30"/>
      <c r="D4" s="41"/>
      <c r="E4" s="25"/>
      <c r="F4" s="25"/>
      <c r="G4" s="25"/>
      <c r="H4" s="29"/>
      <c r="I4" s="25"/>
      <c r="J4" s="103"/>
      <c r="K4" s="28"/>
      <c r="L4" s="104"/>
      <c r="M4" s="18"/>
      <c r="N4" s="18"/>
      <c r="O4" s="18"/>
      <c r="P4" s="24"/>
      <c r="Q4" s="25"/>
      <c r="R4" s="25"/>
      <c r="S4" s="29"/>
      <c r="T4" s="25"/>
      <c r="U4" s="25"/>
      <c r="V4" s="105"/>
      <c r="W4" s="28"/>
      <c r="X4" s="25">
        <v>1987</v>
      </c>
      <c r="Y4" s="25" t="s">
        <v>67</v>
      </c>
      <c r="Z4" s="2" t="s">
        <v>61</v>
      </c>
      <c r="AA4" s="25">
        <v>22</v>
      </c>
      <c r="AB4" s="25">
        <v>0</v>
      </c>
      <c r="AC4" s="25">
        <v>23</v>
      </c>
      <c r="AD4" s="25">
        <v>30</v>
      </c>
      <c r="AE4" s="25"/>
      <c r="AF4" s="27"/>
      <c r="AG4" s="24"/>
      <c r="AH4" s="18"/>
      <c r="AI4" s="18"/>
      <c r="AJ4" s="18" t="s">
        <v>83</v>
      </c>
      <c r="AK4" s="18"/>
      <c r="AL4" s="24"/>
      <c r="AM4" s="25"/>
      <c r="AN4" s="25"/>
      <c r="AO4" s="25"/>
      <c r="AP4" s="25"/>
      <c r="AQ4" s="25"/>
      <c r="AR4" s="106"/>
      <c r="AS4" s="107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/>
      <c r="C5" s="30"/>
      <c r="D5" s="41"/>
      <c r="E5" s="25"/>
      <c r="F5" s="25"/>
      <c r="G5" s="25"/>
      <c r="H5" s="29"/>
      <c r="I5" s="25"/>
      <c r="J5" s="103"/>
      <c r="K5" s="28"/>
      <c r="L5" s="104"/>
      <c r="M5" s="18"/>
      <c r="N5" s="18"/>
      <c r="O5" s="18"/>
      <c r="P5" s="24"/>
      <c r="Q5" s="25"/>
      <c r="R5" s="25"/>
      <c r="S5" s="29"/>
      <c r="T5" s="25"/>
      <c r="U5" s="25"/>
      <c r="V5" s="105"/>
      <c r="W5" s="28"/>
      <c r="X5" s="25">
        <v>1988</v>
      </c>
      <c r="Y5" s="25" t="s">
        <v>67</v>
      </c>
      <c r="Z5" s="2" t="s">
        <v>61</v>
      </c>
      <c r="AA5" s="25">
        <v>21</v>
      </c>
      <c r="AB5" s="25">
        <v>1</v>
      </c>
      <c r="AC5" s="25">
        <v>8</v>
      </c>
      <c r="AD5" s="25">
        <v>33</v>
      </c>
      <c r="AE5" s="25"/>
      <c r="AF5" s="27"/>
      <c r="AG5" s="24"/>
      <c r="AH5" s="18"/>
      <c r="AI5" s="18" t="s">
        <v>84</v>
      </c>
      <c r="AJ5" s="18"/>
      <c r="AK5" s="18"/>
      <c r="AL5" s="24"/>
      <c r="AM5" s="25"/>
      <c r="AN5" s="25"/>
      <c r="AO5" s="25"/>
      <c r="AP5" s="25"/>
      <c r="AQ5" s="25"/>
      <c r="AR5" s="106"/>
      <c r="AS5" s="107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/>
      <c r="C6" s="30"/>
      <c r="D6" s="41"/>
      <c r="E6" s="25"/>
      <c r="F6" s="25"/>
      <c r="G6" s="25"/>
      <c r="H6" s="29"/>
      <c r="I6" s="25"/>
      <c r="J6" s="103"/>
      <c r="K6" s="28"/>
      <c r="L6" s="104"/>
      <c r="M6" s="18"/>
      <c r="N6" s="18"/>
      <c r="O6" s="18"/>
      <c r="P6" s="24"/>
      <c r="Q6" s="25"/>
      <c r="R6" s="25"/>
      <c r="S6" s="29"/>
      <c r="T6" s="25"/>
      <c r="U6" s="25"/>
      <c r="V6" s="105"/>
      <c r="W6" s="28"/>
      <c r="X6" s="25">
        <v>1989</v>
      </c>
      <c r="Y6" s="25" t="s">
        <v>65</v>
      </c>
      <c r="Z6" s="2" t="s">
        <v>58</v>
      </c>
      <c r="AA6" s="25"/>
      <c r="AB6" s="25"/>
      <c r="AC6" s="25"/>
      <c r="AD6" s="25"/>
      <c r="AE6" s="25"/>
      <c r="AF6" s="27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6"/>
      <c r="AS6" s="107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>
        <v>1990</v>
      </c>
      <c r="C7" s="25" t="s">
        <v>64</v>
      </c>
      <c r="D7" s="41" t="s">
        <v>50</v>
      </c>
      <c r="E7" s="25">
        <v>22</v>
      </c>
      <c r="F7" s="25">
        <v>4</v>
      </c>
      <c r="G7" s="25">
        <v>13</v>
      </c>
      <c r="H7" s="25">
        <v>25</v>
      </c>
      <c r="I7" s="25"/>
      <c r="J7" s="25"/>
      <c r="K7" s="28"/>
      <c r="L7" s="104"/>
      <c r="M7" s="18"/>
      <c r="N7" s="18"/>
      <c r="O7" s="18"/>
      <c r="P7" s="24"/>
      <c r="Q7" s="25"/>
      <c r="R7" s="25"/>
      <c r="S7" s="29"/>
      <c r="T7" s="25"/>
      <c r="U7" s="25"/>
      <c r="V7" s="105"/>
      <c r="W7" s="28"/>
      <c r="X7" s="25"/>
      <c r="Y7" s="25"/>
      <c r="Z7" s="2"/>
      <c r="AA7" s="25"/>
      <c r="AB7" s="25"/>
      <c r="AC7" s="25"/>
      <c r="AD7" s="25"/>
      <c r="AE7" s="25"/>
      <c r="AF7" s="27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6"/>
      <c r="AS7" s="107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/>
      <c r="C8" s="25"/>
      <c r="D8" s="41"/>
      <c r="E8" s="25"/>
      <c r="F8" s="25"/>
      <c r="G8" s="25"/>
      <c r="H8" s="25"/>
      <c r="I8" s="25"/>
      <c r="J8" s="25"/>
      <c r="K8" s="28"/>
      <c r="L8" s="104"/>
      <c r="M8" s="18"/>
      <c r="N8" s="18"/>
      <c r="O8" s="18"/>
      <c r="P8" s="24"/>
      <c r="Q8" s="25"/>
      <c r="R8" s="25"/>
      <c r="S8" s="29"/>
      <c r="T8" s="25"/>
      <c r="U8" s="25"/>
      <c r="V8" s="105"/>
      <c r="W8" s="28"/>
      <c r="X8" s="25"/>
      <c r="Y8" s="25"/>
      <c r="Z8" s="2"/>
      <c r="AA8" s="25"/>
      <c r="AB8" s="25"/>
      <c r="AC8" s="25"/>
      <c r="AD8" s="25"/>
      <c r="AE8" s="25"/>
      <c r="AF8" s="27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6"/>
      <c r="AS8" s="107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>
        <v>1993</v>
      </c>
      <c r="C9" s="25" t="s">
        <v>53</v>
      </c>
      <c r="D9" s="41" t="s">
        <v>50</v>
      </c>
      <c r="E9" s="25">
        <v>23</v>
      </c>
      <c r="F9" s="25">
        <v>0</v>
      </c>
      <c r="G9" s="25">
        <v>22</v>
      </c>
      <c r="H9" s="25">
        <v>12</v>
      </c>
      <c r="I9" s="25">
        <v>76</v>
      </c>
      <c r="J9" s="25"/>
      <c r="K9" s="28"/>
      <c r="L9" s="104"/>
      <c r="M9" s="18"/>
      <c r="N9" s="18"/>
      <c r="O9" s="18"/>
      <c r="P9" s="24"/>
      <c r="Q9" s="25"/>
      <c r="R9" s="25"/>
      <c r="S9" s="29"/>
      <c r="T9" s="25"/>
      <c r="U9" s="25"/>
      <c r="V9" s="105"/>
      <c r="W9" s="28"/>
      <c r="X9" s="25"/>
      <c r="Y9" s="25"/>
      <c r="Z9" s="2"/>
      <c r="AA9" s="25"/>
      <c r="AB9" s="25"/>
      <c r="AC9" s="25"/>
      <c r="AD9" s="25"/>
      <c r="AE9" s="25"/>
      <c r="AF9" s="27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6"/>
      <c r="AS9" s="107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5">
        <v>1994</v>
      </c>
      <c r="C10" s="25" t="s">
        <v>52</v>
      </c>
      <c r="D10" s="41" t="s">
        <v>50</v>
      </c>
      <c r="E10" s="25">
        <v>20</v>
      </c>
      <c r="F10" s="25">
        <v>0</v>
      </c>
      <c r="G10" s="25">
        <v>13</v>
      </c>
      <c r="H10" s="25">
        <v>4</v>
      </c>
      <c r="I10" s="25">
        <v>57</v>
      </c>
      <c r="J10" s="25"/>
      <c r="K10" s="28"/>
      <c r="L10" s="104"/>
      <c r="M10" s="18"/>
      <c r="N10" s="18"/>
      <c r="O10" s="18"/>
      <c r="P10" s="24"/>
      <c r="Q10" s="25"/>
      <c r="R10" s="25"/>
      <c r="S10" s="29"/>
      <c r="T10" s="25"/>
      <c r="U10" s="25"/>
      <c r="V10" s="105"/>
      <c r="W10" s="28"/>
      <c r="X10" s="25"/>
      <c r="Y10" s="25"/>
      <c r="Z10" s="2"/>
      <c r="AA10" s="25"/>
      <c r="AB10" s="25"/>
      <c r="AC10" s="25"/>
      <c r="AD10" s="25"/>
      <c r="AE10" s="25"/>
      <c r="AF10" s="27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06"/>
      <c r="AS10" s="107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5">
        <v>1995</v>
      </c>
      <c r="C11" s="25" t="s">
        <v>49</v>
      </c>
      <c r="D11" s="41" t="s">
        <v>50</v>
      </c>
      <c r="E11" s="25">
        <v>24</v>
      </c>
      <c r="F11" s="25">
        <v>2</v>
      </c>
      <c r="G11" s="25">
        <v>19</v>
      </c>
      <c r="H11" s="25">
        <v>11</v>
      </c>
      <c r="I11" s="25">
        <v>95</v>
      </c>
      <c r="J11" s="25"/>
      <c r="K11" s="28"/>
      <c r="L11" s="104"/>
      <c r="M11" s="18"/>
      <c r="N11" s="18"/>
      <c r="O11" s="18"/>
      <c r="P11" s="24"/>
      <c r="Q11" s="25"/>
      <c r="R11" s="25"/>
      <c r="S11" s="29"/>
      <c r="T11" s="25"/>
      <c r="U11" s="25"/>
      <c r="V11" s="105"/>
      <c r="W11" s="28"/>
      <c r="X11" s="25"/>
      <c r="Y11" s="25"/>
      <c r="Z11" s="2"/>
      <c r="AA11" s="25"/>
      <c r="AB11" s="25"/>
      <c r="AC11" s="25"/>
      <c r="AD11" s="25"/>
      <c r="AE11" s="25"/>
      <c r="AF11" s="27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06"/>
      <c r="AS11" s="107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ht="14.25" x14ac:dyDescent="0.2">
      <c r="A12" s="43"/>
      <c r="B12" s="108" t="s">
        <v>79</v>
      </c>
      <c r="C12" s="90"/>
      <c r="D12" s="89"/>
      <c r="E12" s="88">
        <f>SUM(E4:E11)</f>
        <v>89</v>
      </c>
      <c r="F12" s="88">
        <f>SUM(F4:F11)</f>
        <v>6</v>
      </c>
      <c r="G12" s="88">
        <f>SUM(G4:G11)</f>
        <v>67</v>
      </c>
      <c r="H12" s="88">
        <f>SUM(H4:H11)</f>
        <v>52</v>
      </c>
      <c r="I12" s="88">
        <f>SUM(I4:I11)</f>
        <v>228</v>
      </c>
      <c r="J12" s="109">
        <v>0</v>
      </c>
      <c r="K12" s="91">
        <f>SUM(K4:K11)</f>
        <v>0</v>
      </c>
      <c r="L12" s="22"/>
      <c r="M12" s="20"/>
      <c r="N12" s="110"/>
      <c r="O12" s="111"/>
      <c r="P12" s="24"/>
      <c r="Q12" s="88">
        <f>SUM(Q4:Q11)</f>
        <v>0</v>
      </c>
      <c r="R12" s="88">
        <f>SUM(R4:R11)</f>
        <v>0</v>
      </c>
      <c r="S12" s="88">
        <f>SUM(S4:S11)</f>
        <v>0</v>
      </c>
      <c r="T12" s="88">
        <f>SUM(T4:T11)</f>
        <v>0</v>
      </c>
      <c r="U12" s="88">
        <f>SUM(U4:U11)</f>
        <v>0</v>
      </c>
      <c r="V12" s="40">
        <v>0</v>
      </c>
      <c r="W12" s="91">
        <f>SUM(W4:W11)</f>
        <v>0</v>
      </c>
      <c r="X12" s="16" t="s">
        <v>79</v>
      </c>
      <c r="Y12" s="17"/>
      <c r="Z12" s="15"/>
      <c r="AA12" s="88">
        <f>SUM(AA4:AA11)</f>
        <v>43</v>
      </c>
      <c r="AB12" s="88">
        <f>SUM(AB4:AB11)</f>
        <v>1</v>
      </c>
      <c r="AC12" s="88">
        <f>SUM(AC4:AC11)</f>
        <v>31</v>
      </c>
      <c r="AD12" s="88">
        <f>SUM(AD4:AD11)</f>
        <v>63</v>
      </c>
      <c r="AE12" s="88">
        <f>SUM(AE4:AE11)</f>
        <v>0</v>
      </c>
      <c r="AF12" s="109">
        <v>0</v>
      </c>
      <c r="AG12" s="91">
        <f>SUM(AG4:AG11)</f>
        <v>0</v>
      </c>
      <c r="AH12" s="22"/>
      <c r="AI12" s="20"/>
      <c r="AJ12" s="110"/>
      <c r="AK12" s="111"/>
      <c r="AL12" s="24"/>
      <c r="AM12" s="88">
        <f>SUM(AM4:AM11)</f>
        <v>0</v>
      </c>
      <c r="AN12" s="88">
        <f>SUM(AN4:AN11)</f>
        <v>0</v>
      </c>
      <c r="AO12" s="88">
        <f>SUM(AO4:AO11)</f>
        <v>0</v>
      </c>
      <c r="AP12" s="88">
        <f>SUM(AP4:AP11)</f>
        <v>0</v>
      </c>
      <c r="AQ12" s="88">
        <f>SUM(AQ4:AQ11)</f>
        <v>0</v>
      </c>
      <c r="AR12" s="109">
        <v>0</v>
      </c>
      <c r="AS12" s="102">
        <f>SUM(AS4:AS11)</f>
        <v>0</v>
      </c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4"/>
      <c r="K13" s="28"/>
      <c r="L13" s="24"/>
      <c r="M13" s="24"/>
      <c r="N13" s="24"/>
      <c r="O13" s="24"/>
      <c r="P13" s="43"/>
      <c r="Q13" s="43"/>
      <c r="R13" s="46"/>
      <c r="S13" s="43"/>
      <c r="T13" s="43"/>
      <c r="U13" s="24"/>
      <c r="V13" s="24"/>
      <c r="W13" s="28"/>
      <c r="X13" s="43"/>
      <c r="Y13" s="43"/>
      <c r="Z13" s="43"/>
      <c r="AA13" s="43"/>
      <c r="AB13" s="43"/>
      <c r="AC13" s="43"/>
      <c r="AD13" s="43"/>
      <c r="AE13" s="43"/>
      <c r="AF13" s="44"/>
      <c r="AG13" s="28"/>
      <c r="AH13" s="24"/>
      <c r="AI13" s="24"/>
      <c r="AJ13" s="24"/>
      <c r="AK13" s="24"/>
      <c r="AL13" s="43"/>
      <c r="AM13" s="43"/>
      <c r="AN13" s="46"/>
      <c r="AO13" s="43"/>
      <c r="AP13" s="43"/>
      <c r="AQ13" s="24"/>
      <c r="AR13" s="24"/>
      <c r="AS13" s="28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12" t="s">
        <v>80</v>
      </c>
      <c r="C14" s="113"/>
      <c r="D14" s="114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81</v>
      </c>
      <c r="O14" s="18" t="s">
        <v>82</v>
      </c>
      <c r="Q14" s="46"/>
      <c r="R14" s="46" t="s">
        <v>54</v>
      </c>
      <c r="S14" s="46"/>
      <c r="T14" s="43" t="s">
        <v>62</v>
      </c>
      <c r="U14" s="24"/>
      <c r="V14" s="28"/>
      <c r="W14" s="28"/>
      <c r="X14" s="116"/>
      <c r="Y14" s="116"/>
      <c r="Z14" s="116"/>
      <c r="AA14" s="116"/>
      <c r="AB14" s="116"/>
      <c r="AC14" s="46"/>
      <c r="AD14" s="46"/>
      <c r="AE14" s="46"/>
      <c r="AF14" s="43"/>
      <c r="AG14" s="43"/>
      <c r="AH14" s="43"/>
      <c r="AI14" s="43"/>
      <c r="AJ14" s="43"/>
      <c r="AK14" s="43"/>
      <c r="AM14" s="28"/>
      <c r="AN14" s="116"/>
      <c r="AO14" s="116"/>
      <c r="AP14" s="116"/>
      <c r="AQ14" s="116"/>
      <c r="AR14" s="116"/>
      <c r="AS14" s="11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8" t="s">
        <v>12</v>
      </c>
      <c r="C15" s="12"/>
      <c r="D15" s="50"/>
      <c r="E15" s="117">
        <v>55</v>
      </c>
      <c r="F15" s="117">
        <v>3</v>
      </c>
      <c r="G15" s="117">
        <v>17</v>
      </c>
      <c r="H15" s="117">
        <v>19</v>
      </c>
      <c r="I15" s="117">
        <v>157</v>
      </c>
      <c r="J15" s="118">
        <v>0.45400000000000001</v>
      </c>
      <c r="K15" s="43">
        <f>PRODUCT(I15/J15)</f>
        <v>345.81497797356826</v>
      </c>
      <c r="L15" s="119">
        <f>PRODUCT((F15+G15)/E15)</f>
        <v>0.36363636363636365</v>
      </c>
      <c r="M15" s="119">
        <f>PRODUCT(H15/E15)</f>
        <v>0.34545454545454546</v>
      </c>
      <c r="N15" s="119">
        <f>PRODUCT((F15+G15+H15)/E15)</f>
        <v>0.70909090909090911</v>
      </c>
      <c r="O15" s="119">
        <f>PRODUCT(I15/E15)</f>
        <v>2.8545454545454545</v>
      </c>
      <c r="Q15" s="46"/>
      <c r="R15" s="46"/>
      <c r="S15" s="46"/>
      <c r="T15" s="43" t="s">
        <v>60</v>
      </c>
      <c r="U15" s="43"/>
      <c r="V15" s="43"/>
      <c r="W15" s="43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6"/>
      <c r="AO15" s="46"/>
      <c r="AP15" s="46"/>
      <c r="AQ15" s="46"/>
      <c r="AR15" s="46"/>
      <c r="AS15" s="46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20" t="s">
        <v>63</v>
      </c>
      <c r="C16" s="121"/>
      <c r="D16" s="122"/>
      <c r="E16" s="117">
        <f>PRODUCT(E12+Q12)</f>
        <v>89</v>
      </c>
      <c r="F16" s="117">
        <f>PRODUCT(F12+R12)</f>
        <v>6</v>
      </c>
      <c r="G16" s="117">
        <f>PRODUCT(G12+S12)</f>
        <v>67</v>
      </c>
      <c r="H16" s="117">
        <f>PRODUCT(H12+T12)</f>
        <v>52</v>
      </c>
      <c r="I16" s="117">
        <f>PRODUCT(I12+U12)</f>
        <v>228</v>
      </c>
      <c r="J16" s="118">
        <v>0</v>
      </c>
      <c r="K16" s="43">
        <f>PRODUCT(K12+W12)</f>
        <v>0</v>
      </c>
      <c r="L16" s="119">
        <f>PRODUCT((F16+G16)/E16)</f>
        <v>0.8202247191011236</v>
      </c>
      <c r="M16" s="119">
        <f>PRODUCT(H16/E16)</f>
        <v>0.5842696629213483</v>
      </c>
      <c r="N16" s="119">
        <f>PRODUCT((F16+G16+H16)/E16)</f>
        <v>1.404494382022472</v>
      </c>
      <c r="O16" s="119">
        <f>PRODUCT(I16/67)</f>
        <v>3.4029850746268657</v>
      </c>
      <c r="Q16" s="46"/>
      <c r="R16" s="46"/>
      <c r="S16" s="46"/>
      <c r="T16" s="43" t="s">
        <v>55</v>
      </c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82" t="s">
        <v>76</v>
      </c>
      <c r="C17" s="83"/>
      <c r="D17" s="84"/>
      <c r="E17" s="117">
        <f>PRODUCT(AA12+AM12)</f>
        <v>43</v>
      </c>
      <c r="F17" s="117">
        <f>PRODUCT(AB12+AN12)</f>
        <v>1</v>
      </c>
      <c r="G17" s="117">
        <f>PRODUCT(AC12+AO12)</f>
        <v>31</v>
      </c>
      <c r="H17" s="117">
        <f>PRODUCT(AD12+AP12)</f>
        <v>63</v>
      </c>
      <c r="I17" s="117">
        <f>PRODUCT(AE12+AQ12)</f>
        <v>0</v>
      </c>
      <c r="J17" s="118">
        <v>0</v>
      </c>
      <c r="K17" s="24">
        <f>PRODUCT(AG12+AS12)</f>
        <v>0</v>
      </c>
      <c r="L17" s="119">
        <f>PRODUCT((F17+G17)/E17)</f>
        <v>0.7441860465116279</v>
      </c>
      <c r="M17" s="119">
        <f>PRODUCT(H17/E17)</f>
        <v>1.4651162790697674</v>
      </c>
      <c r="N17" s="119">
        <f>PRODUCT((F17+G17+H17)/E17)</f>
        <v>2.2093023255813953</v>
      </c>
      <c r="O17" s="119">
        <f>PRODUCT(I17/E17)</f>
        <v>0</v>
      </c>
      <c r="Q17" s="46"/>
      <c r="R17" s="46"/>
      <c r="S17" s="43"/>
      <c r="T17" s="43" t="s">
        <v>56</v>
      </c>
      <c r="U17" s="24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6"/>
      <c r="AK17" s="43"/>
      <c r="AL17" s="24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23" t="s">
        <v>79</v>
      </c>
      <c r="C18" s="124"/>
      <c r="D18" s="125"/>
      <c r="E18" s="117">
        <f>SUM(E15:E17)</f>
        <v>187</v>
      </c>
      <c r="F18" s="117">
        <f t="shared" ref="F18:I18" si="0">SUM(F15:F17)</f>
        <v>10</v>
      </c>
      <c r="G18" s="117">
        <f t="shared" si="0"/>
        <v>115</v>
      </c>
      <c r="H18" s="117">
        <f t="shared" si="0"/>
        <v>134</v>
      </c>
      <c r="I18" s="117">
        <f t="shared" si="0"/>
        <v>385</v>
      </c>
      <c r="J18" s="118">
        <v>0</v>
      </c>
      <c r="K18" s="43">
        <f>SUM(K15:K17)</f>
        <v>345.81497797356826</v>
      </c>
      <c r="L18" s="119">
        <f>PRODUCT((F18+G18)/E18)</f>
        <v>0.66844919786096257</v>
      </c>
      <c r="M18" s="119">
        <f>PRODUCT(H18/E18)</f>
        <v>0.71657754010695185</v>
      </c>
      <c r="N18" s="119">
        <f>PRODUCT((F18+G18+H18)/E18)</f>
        <v>1.3850267379679144</v>
      </c>
      <c r="O18" s="119">
        <f>PRODUCT(I18/122)</f>
        <v>3.1557377049180326</v>
      </c>
      <c r="Q18" s="24"/>
      <c r="R18" s="24"/>
      <c r="S18" s="24"/>
      <c r="T18" s="115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24"/>
      <c r="F19" s="24"/>
      <c r="G19" s="24"/>
      <c r="H19" s="24"/>
      <c r="I19" s="24"/>
      <c r="J19" s="43"/>
      <c r="K19" s="43"/>
      <c r="L19" s="24"/>
      <c r="M19" s="24"/>
      <c r="N19" s="24"/>
      <c r="O19" s="24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6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6"/>
      <c r="AK178" s="43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6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6"/>
      <c r="AK182" s="43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6"/>
      <c r="AK183" s="24"/>
      <c r="AL183" s="24"/>
    </row>
    <row r="184" spans="12:38" x14ac:dyDescent="0.25">
      <c r="R184" s="28"/>
      <c r="S184" s="28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6"/>
    </row>
    <row r="185" spans="12:38" x14ac:dyDescent="0.25"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6"/>
    </row>
    <row r="186" spans="12:38" x14ac:dyDescent="0.25"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6"/>
    </row>
    <row r="187" spans="12:38" x14ac:dyDescent="0.25">
      <c r="L187"/>
      <c r="M187"/>
      <c r="N187"/>
      <c r="O187"/>
      <c r="P187"/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6"/>
      <c r="AJ215" s="46"/>
      <c r="AK215"/>
      <c r="AL215"/>
    </row>
    <row r="216" spans="12:38" x14ac:dyDescent="0.25"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</row>
    <row r="217" spans="12:38" x14ac:dyDescent="0.25"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</row>
    <row r="218" spans="12:38" x14ac:dyDescent="0.25"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</row>
    <row r="219" spans="12:38" x14ac:dyDescent="0.25"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</row>
    <row r="220" spans="12:38" x14ac:dyDescent="0.25"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</row>
    <row r="221" spans="12:38" x14ac:dyDescent="0.25"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</row>
    <row r="222" spans="12:38" x14ac:dyDescent="0.25"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</row>
    <row r="223" spans="12:38" x14ac:dyDescent="0.25"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</row>
    <row r="224" spans="12:38" x14ac:dyDescent="0.25"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</row>
    <row r="225" spans="20:34" x14ac:dyDescent="0.25"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</row>
    <row r="226" spans="20:34" x14ac:dyDescent="0.25"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</row>
    <row r="227" spans="20:34" x14ac:dyDescent="0.25"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</row>
    <row r="228" spans="20:34" x14ac:dyDescent="0.25"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</row>
    <row r="229" spans="20:34" x14ac:dyDescent="0.25"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</row>
    <row r="230" spans="20:34" x14ac:dyDescent="0.25"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</row>
    <row r="231" spans="20:34" x14ac:dyDescent="0.25"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</row>
    <row r="232" spans="20:34" x14ac:dyDescent="0.25"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</row>
    <row r="233" spans="20:34" x14ac:dyDescent="0.25"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</row>
    <row r="234" spans="20:34" x14ac:dyDescent="0.25"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</row>
    <row r="235" spans="20:34" x14ac:dyDescent="0.25"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</row>
    <row r="236" spans="20:34" x14ac:dyDescent="0.25"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</row>
    <row r="237" spans="20:34" x14ac:dyDescent="0.25"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</row>
    <row r="238" spans="20:34" x14ac:dyDescent="0.25"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</row>
    <row r="239" spans="20:34" x14ac:dyDescent="0.25"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</row>
    <row r="240" spans="20:34" x14ac:dyDescent="0.25"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</row>
    <row r="241" spans="20:34" x14ac:dyDescent="0.25"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</row>
    <row r="242" spans="20:34" x14ac:dyDescent="0.25"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</row>
    <row r="243" spans="20:34" x14ac:dyDescent="0.25"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</row>
    <row r="244" spans="20:34" x14ac:dyDescent="0.25"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</row>
    <row r="245" spans="20:34" x14ac:dyDescent="0.25"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</row>
    <row r="246" spans="20:34" x14ac:dyDescent="0.25"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</row>
    <row r="247" spans="20:34" x14ac:dyDescent="0.25"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</row>
    <row r="248" spans="20:34" x14ac:dyDescent="0.25"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</row>
    <row r="249" spans="20:34" x14ac:dyDescent="0.25"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</row>
    <row r="250" spans="20:34" x14ac:dyDescent="0.25"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</row>
    <row r="251" spans="20:34" x14ac:dyDescent="0.25"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</row>
    <row r="252" spans="20:34" x14ac:dyDescent="0.25"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2018-12-19T10:54:27Z</dcterms:modified>
</cp:coreProperties>
</file>