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N12" i="2" l="1"/>
  <c r="M12" i="2"/>
  <c r="L12" i="2"/>
  <c r="K14" i="2"/>
  <c r="F14" i="2"/>
  <c r="K12" i="2"/>
  <c r="K15" i="2" s="1"/>
  <c r="AS9" i="2"/>
  <c r="AQ9" i="2"/>
  <c r="AP9" i="2"/>
  <c r="AO9" i="2"/>
  <c r="AN9" i="2"/>
  <c r="AM9" i="2"/>
  <c r="AG9" i="2"/>
  <c r="AE9" i="2"/>
  <c r="I14" i="2" s="1"/>
  <c r="AD9" i="2"/>
  <c r="H14" i="2" s="1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E15" i="2" l="1"/>
  <c r="M15" i="2" s="1"/>
  <c r="O13" i="2"/>
  <c r="I15" i="2"/>
  <c r="N13" i="2"/>
  <c r="M13" i="2"/>
  <c r="F15" i="2"/>
  <c r="L13" i="2"/>
  <c r="AB12" i="1"/>
  <c r="AA12" i="1"/>
  <c r="Z12" i="1"/>
  <c r="Y12" i="1"/>
  <c r="X12" i="1"/>
  <c r="W12" i="1"/>
  <c r="T12" i="1"/>
  <c r="S12" i="1"/>
  <c r="R12" i="1"/>
  <c r="Q12" i="1"/>
  <c r="P12" i="1"/>
  <c r="N15" i="2" l="1"/>
  <c r="L15" i="2"/>
</calcChain>
</file>

<file path=xl/sharedStrings.xml><?xml version="1.0" encoding="utf-8"?>
<sst xmlns="http://schemas.openxmlformats.org/spreadsheetml/2006/main" count="168" uniqueCount="69">
  <si>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</si>
  <si>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</si>
  <si>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</si>
  <si>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</si>
  <si>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</si>
  <si>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</si>
  <si>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</si>
  <si>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</si>
  <si>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</si>
  <si>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</si>
  <si>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</si>
  <si>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</si>
  <si>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</si>
  <si>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</si>
  <si>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</si>
  <si>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</si>
  <si>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</si>
  <si>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</si>
  <si>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</si>
  <si>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</si>
  <si>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</si>
  <si>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</si>
  <si>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</si>
  <si>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</si>
  <si>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</si>
  <si>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</si>
  <si>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</si>
  <si>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</si>
  <si>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</si>
  <si>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</si>
  <si>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</si>
  <si>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</si>
  <si>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Lehtonen</t>
  </si>
  <si>
    <t>10.</t>
  </si>
  <si>
    <t>Lohi</t>
  </si>
  <si>
    <t>9.</t>
  </si>
  <si>
    <t>11.</t>
  </si>
  <si>
    <t>9.  ottelu</t>
  </si>
  <si>
    <t>14.05. 1975  Lohi - UPV  3-10</t>
  </si>
  <si>
    <t xml:space="preserve">  19 v   7 kk 18 pv</t>
  </si>
  <si>
    <t>24.08. 1975  KPL - Lohi  8-4</t>
  </si>
  <si>
    <t xml:space="preserve">  19 v 10 kk 29 pv</t>
  </si>
  <si>
    <t>1.</t>
  </si>
  <si>
    <t>suomensarja</t>
  </si>
  <si>
    <t>ykkössarja</t>
  </si>
  <si>
    <t>2.</t>
  </si>
  <si>
    <t>Seurat</t>
  </si>
  <si>
    <t>Lohi = Jyväskylän Lohi  (1924)</t>
  </si>
  <si>
    <t>----</t>
  </si>
  <si>
    <t>26.9.1955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</si>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</sst>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5" customWidth="1"/>
    <col min="16" max="20" width="5.7109375" style="79" customWidth="1"/>
    <col min="21" max="21" width="8.7109375" style="79" customWidth="1"/>
    <col min="22" max="22" width="0.7109375" style="35" customWidth="1"/>
    <col min="23" max="27" width="5.7109375" style="79" customWidth="1"/>
    <col min="28" max="28" width="8.7109375" style="79" customWidth="1"/>
    <col min="29" max="29" width="0.7109375" style="35" customWidth="1"/>
    <col min="30" max="35" width="5.7109375" style="79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54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1975</v>
      </c>
      <c r="C4" s="25" t="s">
        <v>36</v>
      </c>
      <c r="D4" s="26" t="s">
        <v>34</v>
      </c>
      <c r="E4" s="25">
        <v>10</v>
      </c>
      <c r="F4" s="25">
        <v>0</v>
      </c>
      <c r="G4" s="25">
        <v>4</v>
      </c>
      <c r="H4" s="25">
        <v>1</v>
      </c>
      <c r="I4" s="25"/>
      <c r="J4" s="25"/>
      <c r="K4" s="25"/>
      <c r="L4" s="25"/>
      <c r="M4" s="25"/>
      <c r="N4" s="27"/>
      <c r="O4" s="35"/>
      <c r="P4" s="25"/>
      <c r="Q4" s="25"/>
      <c r="R4" s="25"/>
      <c r="S4" s="25"/>
      <c r="T4" s="25"/>
      <c r="U4" s="25"/>
      <c r="V4" s="35"/>
      <c r="W4" s="28"/>
      <c r="X4" s="28"/>
      <c r="Y4" s="28"/>
      <c r="Z4" s="28"/>
      <c r="AA4" s="28"/>
      <c r="AB4" s="25"/>
      <c r="AC4" s="35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0">
        <v>1876</v>
      </c>
      <c r="C5" s="30" t="s">
        <v>42</v>
      </c>
      <c r="D5" s="31" t="s">
        <v>34</v>
      </c>
      <c r="E5" s="30"/>
      <c r="F5" s="32" t="s">
        <v>43</v>
      </c>
      <c r="G5" s="30"/>
      <c r="H5" s="30"/>
      <c r="I5" s="30"/>
      <c r="J5" s="30"/>
      <c r="K5" s="30"/>
      <c r="L5" s="30"/>
      <c r="M5" s="30"/>
      <c r="N5" s="33"/>
      <c r="O5" s="24"/>
      <c r="P5" s="25"/>
      <c r="Q5" s="25"/>
      <c r="R5" s="25"/>
      <c r="S5" s="25"/>
      <c r="T5" s="25"/>
      <c r="U5" s="25"/>
      <c r="V5" s="24"/>
      <c r="W5" s="28"/>
      <c r="X5" s="28"/>
      <c r="Y5" s="28"/>
      <c r="Z5" s="28"/>
      <c r="AA5" s="28"/>
      <c r="AB5" s="25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1977</v>
      </c>
      <c r="C6" s="25" t="s">
        <v>33</v>
      </c>
      <c r="D6" s="26" t="s">
        <v>34</v>
      </c>
      <c r="E6" s="25">
        <v>22</v>
      </c>
      <c r="F6" s="25">
        <v>0</v>
      </c>
      <c r="G6" s="25">
        <v>8</v>
      </c>
      <c r="H6" s="25">
        <v>5</v>
      </c>
      <c r="I6" s="25">
        <v>51</v>
      </c>
      <c r="J6" s="25">
        <v>15</v>
      </c>
      <c r="K6" s="25">
        <v>18</v>
      </c>
      <c r="L6" s="25">
        <v>10</v>
      </c>
      <c r="M6" s="25">
        <v>8</v>
      </c>
      <c r="N6" s="34" t="s">
        <v>48</v>
      </c>
      <c r="O6" s="24"/>
      <c r="P6" s="25"/>
      <c r="Q6" s="25"/>
      <c r="R6" s="25"/>
      <c r="S6" s="25"/>
      <c r="T6" s="25"/>
      <c r="U6" s="25"/>
      <c r="V6" s="24"/>
      <c r="W6" s="28"/>
      <c r="X6" s="28"/>
      <c r="Y6" s="28"/>
      <c r="Z6" s="28"/>
      <c r="AA6" s="28"/>
      <c r="AB6" s="25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0">
        <v>1978</v>
      </c>
      <c r="C7" s="30" t="s">
        <v>42</v>
      </c>
      <c r="D7" s="31" t="s">
        <v>34</v>
      </c>
      <c r="E7" s="30"/>
      <c r="F7" s="32" t="s">
        <v>43</v>
      </c>
      <c r="G7" s="30"/>
      <c r="H7" s="30"/>
      <c r="I7" s="30"/>
      <c r="J7" s="30"/>
      <c r="K7" s="30"/>
      <c r="L7" s="30"/>
      <c r="M7" s="30"/>
      <c r="N7" s="33"/>
      <c r="O7" s="35"/>
      <c r="P7" s="25"/>
      <c r="Q7" s="25"/>
      <c r="R7" s="25"/>
      <c r="S7" s="25"/>
      <c r="T7" s="25"/>
      <c r="U7" s="25"/>
      <c r="V7" s="35"/>
      <c r="W7" s="28"/>
      <c r="X7" s="28"/>
      <c r="Y7" s="28"/>
      <c r="Z7" s="28"/>
      <c r="AA7" s="28"/>
      <c r="AB7" s="25"/>
      <c r="AC7" s="35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1979</v>
      </c>
      <c r="C8" s="25" t="s">
        <v>35</v>
      </c>
      <c r="D8" s="36" t="s">
        <v>34</v>
      </c>
      <c r="E8" s="25">
        <v>20</v>
      </c>
      <c r="F8" s="25">
        <v>0</v>
      </c>
      <c r="G8" s="25">
        <v>4</v>
      </c>
      <c r="H8" s="25">
        <v>4</v>
      </c>
      <c r="I8" s="25">
        <v>52</v>
      </c>
      <c r="J8" s="25">
        <v>14</v>
      </c>
      <c r="K8" s="25">
        <v>17</v>
      </c>
      <c r="L8" s="25">
        <v>17</v>
      </c>
      <c r="M8" s="25">
        <v>4</v>
      </c>
      <c r="N8" s="34" t="s">
        <v>48</v>
      </c>
      <c r="O8" s="35"/>
      <c r="P8" s="25"/>
      <c r="Q8" s="25"/>
      <c r="R8" s="25"/>
      <c r="S8" s="25"/>
      <c r="T8" s="25"/>
      <c r="U8" s="25"/>
      <c r="V8" s="35"/>
      <c r="W8" s="37">
        <v>6</v>
      </c>
      <c r="X8" s="37">
        <v>0</v>
      </c>
      <c r="Y8" s="37">
        <v>3</v>
      </c>
      <c r="Z8" s="37">
        <v>2</v>
      </c>
      <c r="AA8" s="38">
        <v>21</v>
      </c>
      <c r="AB8" s="69" t="s">
        <v>48</v>
      </c>
      <c r="AC8" s="35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1980</v>
      </c>
      <c r="C9" s="25" t="s">
        <v>33</v>
      </c>
      <c r="D9" s="36" t="s">
        <v>34</v>
      </c>
      <c r="E9" s="25">
        <v>17</v>
      </c>
      <c r="F9" s="25">
        <v>0</v>
      </c>
      <c r="G9" s="25">
        <v>9</v>
      </c>
      <c r="H9" s="25">
        <v>0</v>
      </c>
      <c r="I9" s="25">
        <v>37</v>
      </c>
      <c r="J9" s="25">
        <v>8</v>
      </c>
      <c r="K9" s="25">
        <v>7</v>
      </c>
      <c r="L9" s="25">
        <v>13</v>
      </c>
      <c r="M9" s="25">
        <v>9</v>
      </c>
      <c r="N9" s="27">
        <v>0.432</v>
      </c>
      <c r="O9" s="35"/>
      <c r="P9" s="25"/>
      <c r="Q9" s="25"/>
      <c r="R9" s="28"/>
      <c r="S9" s="25"/>
      <c r="T9" s="25"/>
      <c r="U9" s="25"/>
      <c r="V9" s="35"/>
      <c r="W9" s="37"/>
      <c r="X9" s="37"/>
      <c r="Y9" s="37"/>
      <c r="Z9" s="37"/>
      <c r="AA9" s="38"/>
      <c r="AB9" s="69"/>
      <c r="AC9" s="35"/>
      <c r="AD9" s="25"/>
      <c r="AE9" s="2"/>
      <c r="AF9" s="43"/>
      <c r="AG9" s="28"/>
      <c r="AH9" s="29"/>
      <c r="AI9" s="25"/>
      <c r="AJ9" s="9"/>
    </row>
    <row r="10" spans="1:36" s="23" customFormat="1" ht="15" customHeight="1" x14ac:dyDescent="0.25">
      <c r="A10" s="9"/>
      <c r="B10" s="39">
        <v>1981</v>
      </c>
      <c r="C10" s="39" t="s">
        <v>45</v>
      </c>
      <c r="D10" s="40" t="s">
        <v>34</v>
      </c>
      <c r="E10" s="39"/>
      <c r="F10" s="41" t="s">
        <v>44</v>
      </c>
      <c r="G10" s="82"/>
      <c r="H10" s="81"/>
      <c r="I10" s="39"/>
      <c r="J10" s="39"/>
      <c r="K10" s="39"/>
      <c r="L10" s="39"/>
      <c r="M10" s="39"/>
      <c r="N10" s="42"/>
      <c r="O10" s="35"/>
      <c r="P10" s="25"/>
      <c r="Q10" s="25"/>
      <c r="R10" s="25"/>
      <c r="S10" s="25"/>
      <c r="T10" s="25"/>
      <c r="U10" s="25"/>
      <c r="V10" s="35"/>
      <c r="W10" s="37"/>
      <c r="X10" s="37"/>
      <c r="Y10" s="37"/>
      <c r="Z10" s="37"/>
      <c r="AA10" s="38"/>
      <c r="AB10" s="69"/>
      <c r="AC10" s="35"/>
      <c r="AD10" s="25"/>
      <c r="AE10" s="25"/>
      <c r="AF10" s="28"/>
      <c r="AG10" s="28"/>
      <c r="AH10" s="29"/>
      <c r="AI10" s="25"/>
      <c r="AJ10" s="9"/>
    </row>
    <row r="11" spans="1:36" s="23" customFormat="1" ht="15" customHeight="1" x14ac:dyDescent="0.25">
      <c r="A11" s="9"/>
      <c r="B11" s="25">
        <v>1982</v>
      </c>
      <c r="C11" s="25" t="s">
        <v>33</v>
      </c>
      <c r="D11" s="36" t="s">
        <v>34</v>
      </c>
      <c r="E11" s="25">
        <v>20</v>
      </c>
      <c r="F11" s="25">
        <v>0</v>
      </c>
      <c r="G11" s="25">
        <v>14</v>
      </c>
      <c r="H11" s="25">
        <v>6</v>
      </c>
      <c r="I11" s="25">
        <v>78</v>
      </c>
      <c r="J11" s="25">
        <v>19</v>
      </c>
      <c r="K11" s="25">
        <v>20</v>
      </c>
      <c r="L11" s="25">
        <v>25</v>
      </c>
      <c r="M11" s="25">
        <v>14</v>
      </c>
      <c r="N11" s="27">
        <v>0.50649350649350644</v>
      </c>
      <c r="O11" s="35"/>
      <c r="P11" s="25"/>
      <c r="Q11" s="25"/>
      <c r="R11" s="25"/>
      <c r="S11" s="25"/>
      <c r="T11" s="25"/>
      <c r="U11" s="25"/>
      <c r="V11" s="35"/>
      <c r="W11" s="37">
        <v>3</v>
      </c>
      <c r="X11" s="37">
        <v>0</v>
      </c>
      <c r="Y11" s="37">
        <v>4</v>
      </c>
      <c r="Z11" s="37">
        <v>1</v>
      </c>
      <c r="AA11" s="38">
        <v>11</v>
      </c>
      <c r="AB11" s="69">
        <v>0.45800000000000002</v>
      </c>
      <c r="AC11" s="35"/>
      <c r="AD11" s="25"/>
      <c r="AE11" s="2"/>
      <c r="AF11" s="43"/>
      <c r="AG11" s="28"/>
      <c r="AH11" s="29"/>
      <c r="AI11" s="25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89</v>
      </c>
      <c r="F12" s="18">
        <v>0</v>
      </c>
      <c r="G12" s="18">
        <v>39</v>
      </c>
      <c r="H12" s="18">
        <v>16</v>
      </c>
      <c r="I12" s="18">
        <v>218</v>
      </c>
      <c r="J12" s="18">
        <v>56</v>
      </c>
      <c r="K12" s="18">
        <v>62</v>
      </c>
      <c r="L12" s="18">
        <v>65</v>
      </c>
      <c r="M12" s="18">
        <v>35</v>
      </c>
      <c r="N12" s="44">
        <v>0.47987018004790966</v>
      </c>
      <c r="O12" s="24"/>
      <c r="P12" s="18">
        <f>SUM(P9:P11)</f>
        <v>0</v>
      </c>
      <c r="Q12" s="18">
        <f>SUM(Q9:Q11)</f>
        <v>0</v>
      </c>
      <c r="R12" s="18">
        <f>SUM(R9:R11)</f>
        <v>0</v>
      </c>
      <c r="S12" s="18">
        <f>SUM(S9:S11)</f>
        <v>0</v>
      </c>
      <c r="T12" s="18">
        <f>SUM(T9:T11)</f>
        <v>0</v>
      </c>
      <c r="U12" s="44">
        <v>0</v>
      </c>
      <c r="V12" s="24"/>
      <c r="W12" s="90">
        <f>PRODUCT(E18)</f>
        <v>9</v>
      </c>
      <c r="X12" s="90">
        <f>PRODUCT(F18)</f>
        <v>0</v>
      </c>
      <c r="Y12" s="90">
        <f>PRODUCT(G18)</f>
        <v>7</v>
      </c>
      <c r="Z12" s="90">
        <f>PRODUCT(H18)</f>
        <v>3</v>
      </c>
      <c r="AA12" s="90">
        <f>PRODUCT(I18)</f>
        <v>32</v>
      </c>
      <c r="AB12" s="44">
        <f>PRODUCT(N18)</f>
        <v>0.45800000000000002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26" t="s">
        <v>2</v>
      </c>
      <c r="C13" s="29"/>
      <c r="D13" s="45">
        <v>148.69999999999999</v>
      </c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8"/>
      <c r="AI13" s="46"/>
      <c r="AJ13" s="9"/>
    </row>
    <row r="14" spans="1:36" ht="15" customHeight="1" x14ac:dyDescent="0.25">
      <c r="A14" s="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P14" s="46"/>
      <c r="Q14" s="49"/>
      <c r="R14" s="46"/>
      <c r="S14" s="46"/>
      <c r="T14" s="46"/>
      <c r="U14" s="46"/>
      <c r="W14" s="46"/>
      <c r="X14" s="46"/>
      <c r="Y14" s="46"/>
      <c r="Z14" s="46"/>
      <c r="AA14" s="46"/>
      <c r="AB14" s="46"/>
      <c r="AD14" s="46"/>
      <c r="AE14" s="46"/>
      <c r="AF14" s="46"/>
      <c r="AG14" s="46"/>
      <c r="AH14" s="46"/>
      <c r="AI14" s="46"/>
      <c r="AJ14" s="9"/>
    </row>
    <row r="15" spans="1:36" ht="15" customHeight="1" x14ac:dyDescent="0.25">
      <c r="A15" s="9"/>
      <c r="B15" s="22" t="s">
        <v>51</v>
      </c>
      <c r="C15" s="50"/>
      <c r="D15" s="5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6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51" t="s">
        <v>28</v>
      </c>
      <c r="Q15" s="12"/>
      <c r="R15" s="12"/>
      <c r="S15" s="12"/>
      <c r="T15" s="52"/>
      <c r="U15" s="52"/>
      <c r="V15" s="52"/>
      <c r="W15" s="52"/>
      <c r="X15" s="52"/>
      <c r="Y15" s="52"/>
      <c r="Z15" s="52"/>
      <c r="AA15" s="12"/>
      <c r="AB15" s="12"/>
      <c r="AC15" s="52"/>
      <c r="AD15" s="12"/>
      <c r="AE15" s="12"/>
      <c r="AF15" s="12"/>
      <c r="AG15" s="12"/>
      <c r="AH15" s="12"/>
      <c r="AI15" s="53"/>
      <c r="AJ15" s="9"/>
    </row>
    <row r="16" spans="1:36" ht="15" customHeight="1" x14ac:dyDescent="0.2">
      <c r="A16" s="9"/>
      <c r="B16" s="51" t="s">
        <v>12</v>
      </c>
      <c r="C16" s="12"/>
      <c r="D16" s="53"/>
      <c r="E16" s="25">
        <v>89</v>
      </c>
      <c r="F16" s="25">
        <v>0</v>
      </c>
      <c r="G16" s="25">
        <v>39</v>
      </c>
      <c r="H16" s="25">
        <v>16</v>
      </c>
      <c r="I16" s="25">
        <v>218</v>
      </c>
      <c r="J16" s="46"/>
      <c r="K16" s="54">
        <v>0.43820224719101125</v>
      </c>
      <c r="L16" s="54">
        <v>0.1797752808988764</v>
      </c>
      <c r="M16" s="54">
        <v>2.759493670886076</v>
      </c>
      <c r="N16" s="55">
        <v>0.47987018004790966</v>
      </c>
      <c r="O16" s="24"/>
      <c r="P16" s="56" t="s">
        <v>9</v>
      </c>
      <c r="Q16" s="57"/>
      <c r="R16" s="58" t="s">
        <v>38</v>
      </c>
      <c r="S16" s="91"/>
      <c r="T16" s="91"/>
      <c r="U16" s="91"/>
      <c r="V16" s="91"/>
      <c r="W16" s="91"/>
      <c r="X16" s="91"/>
      <c r="Y16" s="59" t="s">
        <v>11</v>
      </c>
      <c r="Z16" s="58"/>
      <c r="AA16" s="92" t="s">
        <v>39</v>
      </c>
      <c r="AB16" s="91"/>
      <c r="AC16" s="91"/>
      <c r="AD16" s="91"/>
      <c r="AE16" s="91"/>
      <c r="AF16" s="91"/>
      <c r="AG16" s="91"/>
      <c r="AH16" s="93"/>
      <c r="AI16" s="94"/>
      <c r="AJ16" s="9"/>
    </row>
    <row r="17" spans="1:36" ht="15" customHeight="1" x14ac:dyDescent="0.2">
      <c r="A17" s="9"/>
      <c r="B17" s="60" t="s">
        <v>14</v>
      </c>
      <c r="C17" s="61"/>
      <c r="D17" s="62"/>
      <c r="E17" s="25"/>
      <c r="F17" s="25"/>
      <c r="G17" s="25"/>
      <c r="H17" s="25"/>
      <c r="I17" s="25"/>
      <c r="J17" s="46"/>
      <c r="K17" s="54"/>
      <c r="L17" s="54"/>
      <c r="M17" s="54"/>
      <c r="N17" s="55"/>
      <c r="O17" s="24"/>
      <c r="P17" s="63" t="s">
        <v>55</v>
      </c>
      <c r="Q17" s="64"/>
      <c r="R17" s="58" t="s">
        <v>38</v>
      </c>
      <c r="S17" s="58"/>
      <c r="T17" s="58"/>
      <c r="U17" s="58"/>
      <c r="V17" s="58"/>
      <c r="W17" s="58"/>
      <c r="X17" s="58"/>
      <c r="Y17" s="59" t="s">
        <v>11</v>
      </c>
      <c r="Z17" s="58"/>
      <c r="AA17" s="92" t="s">
        <v>39</v>
      </c>
      <c r="AB17" s="58"/>
      <c r="AC17" s="58"/>
      <c r="AD17" s="58"/>
      <c r="AE17" s="58"/>
      <c r="AF17" s="58"/>
      <c r="AG17" s="58"/>
      <c r="AH17" s="59"/>
      <c r="AI17" s="95"/>
      <c r="AJ17" s="9"/>
    </row>
    <row r="18" spans="1:36" ht="15" customHeight="1" x14ac:dyDescent="0.2">
      <c r="A18" s="9"/>
      <c r="B18" s="65" t="s">
        <v>15</v>
      </c>
      <c r="C18" s="66"/>
      <c r="D18" s="67"/>
      <c r="E18" s="37">
        <v>9</v>
      </c>
      <c r="F18" s="37">
        <v>0</v>
      </c>
      <c r="G18" s="37">
        <v>7</v>
      </c>
      <c r="H18" s="37">
        <v>3</v>
      </c>
      <c r="I18" s="37">
        <v>32</v>
      </c>
      <c r="J18" s="46"/>
      <c r="K18" s="68">
        <v>0.77777777777777779</v>
      </c>
      <c r="L18" s="68">
        <v>0.33333333333333331</v>
      </c>
      <c r="M18" s="68">
        <v>3.5555555555555554</v>
      </c>
      <c r="N18" s="69">
        <v>0.45800000000000002</v>
      </c>
      <c r="O18" s="24"/>
      <c r="P18" s="63" t="s">
        <v>56</v>
      </c>
      <c r="Q18" s="64"/>
      <c r="R18" s="58" t="s">
        <v>40</v>
      </c>
      <c r="S18" s="58"/>
      <c r="T18" s="58"/>
      <c r="U18" s="58"/>
      <c r="V18" s="58"/>
      <c r="W18" s="58"/>
      <c r="X18" s="58"/>
      <c r="Y18" s="59" t="s">
        <v>37</v>
      </c>
      <c r="Z18" s="58"/>
      <c r="AA18" s="92" t="s">
        <v>41</v>
      </c>
      <c r="AB18" s="58"/>
      <c r="AC18" s="58"/>
      <c r="AD18" s="58"/>
      <c r="AE18" s="58"/>
      <c r="AF18" s="58"/>
      <c r="AG18" s="58"/>
      <c r="AH18" s="59"/>
      <c r="AI18" s="95"/>
    </row>
    <row r="19" spans="1:36" ht="15" customHeight="1" x14ac:dyDescent="0.2">
      <c r="A19" s="9"/>
      <c r="B19" s="70" t="s">
        <v>24</v>
      </c>
      <c r="C19" s="71"/>
      <c r="D19" s="72"/>
      <c r="E19" s="18">
        <v>98</v>
      </c>
      <c r="F19" s="18">
        <v>0</v>
      </c>
      <c r="G19" s="18">
        <v>46</v>
      </c>
      <c r="H19" s="18">
        <v>19</v>
      </c>
      <c r="I19" s="18">
        <v>250</v>
      </c>
      <c r="J19" s="46"/>
      <c r="K19" s="73">
        <v>0.46938775510204084</v>
      </c>
      <c r="L19" s="73">
        <v>0.19387755102040816</v>
      </c>
      <c r="M19" s="73">
        <v>2.8409090909090908</v>
      </c>
      <c r="N19" s="44">
        <v>0.4769549408010807</v>
      </c>
      <c r="O19" s="24"/>
      <c r="P19" s="74" t="s">
        <v>10</v>
      </c>
      <c r="Q19" s="75"/>
      <c r="R19" s="76"/>
      <c r="S19" s="76"/>
      <c r="T19" s="76"/>
      <c r="U19" s="76"/>
      <c r="V19" s="76"/>
      <c r="W19" s="76"/>
      <c r="X19" s="76"/>
      <c r="Y19" s="77"/>
      <c r="Z19" s="76"/>
      <c r="AA19" s="96"/>
      <c r="AB19" s="76"/>
      <c r="AC19" s="76"/>
      <c r="AD19" s="76"/>
      <c r="AE19" s="76"/>
      <c r="AF19" s="76"/>
      <c r="AG19" s="76"/>
      <c r="AH19" s="77"/>
      <c r="AI19" s="97"/>
    </row>
    <row r="20" spans="1:36" ht="15" customHeight="1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6"/>
      <c r="K20" s="48"/>
      <c r="L20" s="48"/>
      <c r="M20" s="48"/>
      <c r="N20" s="47"/>
      <c r="O20" s="24"/>
      <c r="P20" s="46"/>
      <c r="Q20" s="49"/>
      <c r="R20" s="46"/>
      <c r="S20" s="46"/>
      <c r="T20" s="24"/>
      <c r="U20" s="24"/>
      <c r="V20" s="24"/>
      <c r="W20" s="24"/>
      <c r="X20" s="78"/>
      <c r="Y20" s="46"/>
      <c r="Z20" s="46"/>
      <c r="AA20" s="46"/>
      <c r="AB20" s="46"/>
      <c r="AC20" s="24"/>
      <c r="AD20" s="46"/>
      <c r="AE20" s="46"/>
      <c r="AF20" s="46"/>
      <c r="AG20" s="46"/>
      <c r="AH20" s="46"/>
      <c r="AI20" s="46"/>
    </row>
    <row r="21" spans="1:36" ht="15" customHeight="1" x14ac:dyDescent="0.25">
      <c r="A21" s="9"/>
      <c r="B21" s="46" t="s">
        <v>46</v>
      </c>
      <c r="C21" s="46"/>
      <c r="D21" s="46" t="s">
        <v>47</v>
      </c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4"/>
      <c r="P21" s="46"/>
      <c r="Q21" s="49"/>
      <c r="R21" s="46"/>
      <c r="S21" s="46"/>
      <c r="T21" s="24"/>
      <c r="U21" s="24"/>
      <c r="V21" s="24"/>
      <c r="W21" s="24"/>
      <c r="X21" s="78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</row>
    <row r="22" spans="1:36" ht="15" customHeight="1" x14ac:dyDescent="0.25">
      <c r="A22" s="9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4"/>
      <c r="P22" s="46"/>
      <c r="Q22" s="49"/>
      <c r="R22" s="46"/>
      <c r="S22" s="46"/>
      <c r="T22" s="24"/>
      <c r="U22" s="24"/>
      <c r="V22" s="24"/>
      <c r="W22" s="24"/>
      <c r="X22" s="78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</row>
    <row r="23" spans="1:36" ht="15" customHeight="1" x14ac:dyDescent="0.25">
      <c r="A23" s="9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4"/>
      <c r="P23" s="46"/>
      <c r="Q23" s="49"/>
      <c r="R23" s="46"/>
      <c r="S23" s="46"/>
      <c r="T23" s="24"/>
      <c r="U23" s="24"/>
      <c r="V23" s="24"/>
      <c r="W23" s="24"/>
      <c r="X23" s="78"/>
      <c r="Y23" s="7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4"/>
      <c r="P24" s="46"/>
      <c r="Q24" s="49"/>
      <c r="R24" s="46"/>
      <c r="S24" s="46"/>
      <c r="T24" s="24"/>
      <c r="U24" s="24"/>
      <c r="V24" s="24"/>
      <c r="W24" s="24"/>
      <c r="X24" s="78"/>
      <c r="Y24" s="7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4"/>
      <c r="P25" s="46"/>
      <c r="Q25" s="49"/>
      <c r="R25" s="46"/>
      <c r="S25" s="46"/>
      <c r="T25" s="24"/>
      <c r="U25" s="24"/>
      <c r="V25" s="24"/>
      <c r="W25" s="24"/>
      <c r="X25" s="78"/>
      <c r="Y25" s="7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8"/>
      <c r="Y26" s="7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8"/>
      <c r="Y27" s="7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8"/>
      <c r="Y28" s="7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8"/>
      <c r="Y29" s="7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8"/>
      <c r="Y30" s="7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78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78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78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78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78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8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8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8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8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8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8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8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8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8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8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8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8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8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8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8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8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8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8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8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8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8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8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8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8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8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8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8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8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8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  <row r="181" s="8" customFormat="1" ht="15" customHeight="1" x14ac:dyDescent="0.2"/>
    <row r="182" s="8" customFormat="1" ht="15" customHeight="1" x14ac:dyDescent="0.2"/>
    <row r="183" s="8" customFormat="1" ht="15" customHeight="1" x14ac:dyDescent="0.2"/>
    <row r="184" s="8" customFormat="1" ht="15" customHeight="1" x14ac:dyDescent="0.2"/>
    <row r="185" s="8" customFormat="1" ht="15" customHeight="1" x14ac:dyDescent="0.2"/>
    <row r="186" s="8" customFormat="1" ht="15" customHeight="1" x14ac:dyDescent="0.2"/>
    <row r="187" s="8" customFormat="1" ht="15" customHeight="1" x14ac:dyDescent="0.2"/>
    <row r="188" s="8" customFormat="1" ht="15" customHeight="1" x14ac:dyDescent="0.2"/>
    <row r="189" s="8" customFormat="1" ht="15" customHeight="1" x14ac:dyDescent="0.2"/>
    <row r="190" s="8" customFormat="1" ht="15" customHeight="1" x14ac:dyDescent="0.2"/>
    <row r="191" s="8" customFormat="1" ht="15" customHeight="1" x14ac:dyDescent="0.2"/>
    <row r="192" s="8" customFormat="1" ht="15" customHeight="1" x14ac:dyDescent="0.2"/>
    <row r="193" s="8" customFormat="1" ht="15" customHeight="1" x14ac:dyDescent="0.2"/>
    <row r="194" s="8" customFormat="1" ht="15" customHeight="1" x14ac:dyDescent="0.2"/>
    <row r="195" s="8" customFormat="1" ht="15" customHeight="1" x14ac:dyDescent="0.2"/>
    <row r="196" s="8" customFormat="1" ht="15" customHeight="1" x14ac:dyDescent="0.2"/>
    <row r="197" s="8" customFormat="1" ht="15" customHeight="1" x14ac:dyDescent="0.2"/>
    <row r="198" s="8" customFormat="1" ht="15" customHeight="1" x14ac:dyDescent="0.2"/>
    <row r="199" s="8" customFormat="1" ht="15" customHeight="1" x14ac:dyDescent="0.2"/>
    <row r="200" s="8" customFormat="1" ht="15" customHeight="1" x14ac:dyDescent="0.2"/>
    <row r="201" s="8" customFormat="1" ht="15" customHeight="1" x14ac:dyDescent="0.2"/>
    <row r="202" s="8" customFormat="1" ht="15" customHeight="1" x14ac:dyDescent="0.2"/>
    <row r="203" s="8" customFormat="1" ht="15" customHeight="1" x14ac:dyDescent="0.2"/>
    <row r="204" s="8" customFormat="1" ht="15" customHeight="1" x14ac:dyDescent="0.2"/>
    <row r="205" s="8" customFormat="1" ht="15" customHeight="1" x14ac:dyDescent="0.2"/>
    <row r="206" s="8" customFormat="1" ht="15" customHeight="1" x14ac:dyDescent="0.2"/>
    <row r="207" s="8" customFormat="1" ht="15" customHeight="1" x14ac:dyDescent="0.2"/>
    <row r="208" s="8" customFormat="1" ht="15" customHeight="1" x14ac:dyDescent="0.2"/>
    <row r="209" s="8" customFormat="1" ht="15" customHeight="1" x14ac:dyDescent="0.2"/>
    <row r="210" s="8" customFormat="1" ht="15" customHeight="1" x14ac:dyDescent="0.2"/>
    <row r="211" s="8" customFormat="1" ht="15" customHeight="1" x14ac:dyDescent="0.2"/>
    <row r="212" s="8" customFormat="1" ht="15" customHeight="1" x14ac:dyDescent="0.2"/>
    <row r="213" s="8" customFormat="1" ht="15" customHeight="1" x14ac:dyDescent="0.2"/>
    <row r="214" s="8" customFormat="1" ht="15" customHeight="1" x14ac:dyDescent="0.2"/>
    <row r="215" s="8" customFormat="1" ht="15" customHeight="1" x14ac:dyDescent="0.2"/>
    <row r="216" s="8" customFormat="1" ht="15" customHeight="1" x14ac:dyDescent="0.2"/>
    <row r="217" s="8" customFormat="1" ht="15" customHeight="1" x14ac:dyDescent="0.2"/>
    <row r="218" s="8" customFormat="1" ht="15" customHeight="1" x14ac:dyDescent="0.2"/>
    <row r="219" s="8" customFormat="1" ht="15" customHeight="1" x14ac:dyDescent="0.2"/>
    <row r="220" s="8" customFormat="1" ht="15" customHeight="1" x14ac:dyDescent="0.2"/>
    <row r="221" s="8" customFormat="1" ht="15" customHeight="1" x14ac:dyDescent="0.2"/>
    <row r="222" s="8" customFormat="1" ht="15" customHeight="1" x14ac:dyDescent="0.2"/>
    <row r="223" s="8" customFormat="1" ht="15" customHeight="1" x14ac:dyDescent="0.2"/>
    <row r="224" s="8" customFormat="1" ht="15" customHeight="1" x14ac:dyDescent="0.2"/>
    <row r="225" s="8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32</v>
      </c>
      <c r="C1" s="3"/>
      <c r="D1" s="4"/>
      <c r="E1" s="5" t="s">
        <v>49</v>
      </c>
      <c r="F1" s="9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57</v>
      </c>
      <c r="C2" s="84"/>
      <c r="D2" s="100"/>
      <c r="E2" s="13" t="s">
        <v>12</v>
      </c>
      <c r="F2" s="14"/>
      <c r="G2" s="14"/>
      <c r="H2" s="14"/>
      <c r="I2" s="20"/>
      <c r="J2" s="15"/>
      <c r="K2" s="89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101" t="s">
        <v>60</v>
      </c>
      <c r="Y2" s="102"/>
      <c r="Z2" s="103"/>
      <c r="AA2" s="13" t="s">
        <v>12</v>
      </c>
      <c r="AB2" s="14"/>
      <c r="AC2" s="14"/>
      <c r="AD2" s="14"/>
      <c r="AE2" s="20"/>
      <c r="AF2" s="15"/>
      <c r="AG2" s="89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10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4"/>
      <c r="L3" s="18" t="s">
        <v>5</v>
      </c>
      <c r="M3" s="18" t="s">
        <v>6</v>
      </c>
      <c r="N3" s="18" t="s">
        <v>62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4"/>
      <c r="AH3" s="18" t="s">
        <v>5</v>
      </c>
      <c r="AI3" s="18" t="s">
        <v>6</v>
      </c>
      <c r="AJ3" s="18" t="s">
        <v>62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/>
      <c r="C4" s="29"/>
      <c r="D4" s="26"/>
      <c r="E4" s="25"/>
      <c r="F4" s="25"/>
      <c r="G4" s="25"/>
      <c r="H4" s="28"/>
      <c r="I4" s="25"/>
      <c r="J4" s="27"/>
      <c r="K4" s="35"/>
      <c r="L4" s="105"/>
      <c r="M4" s="18"/>
      <c r="N4" s="18"/>
      <c r="O4" s="18"/>
      <c r="P4" s="24"/>
      <c r="Q4" s="25"/>
      <c r="R4" s="25"/>
      <c r="S4" s="28"/>
      <c r="T4" s="25"/>
      <c r="U4" s="25"/>
      <c r="V4" s="106"/>
      <c r="W4" s="35"/>
      <c r="X4" s="25">
        <v>1876</v>
      </c>
      <c r="Y4" s="25" t="s">
        <v>42</v>
      </c>
      <c r="Z4" s="26" t="s">
        <v>34</v>
      </c>
      <c r="AA4" s="25"/>
      <c r="AB4" s="25"/>
      <c r="AC4" s="25"/>
      <c r="AD4" s="25"/>
      <c r="AE4" s="25"/>
      <c r="AF4" s="55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7"/>
      <c r="AS4" s="10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29"/>
      <c r="D5" s="26"/>
      <c r="E5" s="25"/>
      <c r="F5" s="25"/>
      <c r="G5" s="25"/>
      <c r="H5" s="28"/>
      <c r="I5" s="25"/>
      <c r="J5" s="27"/>
      <c r="K5" s="35"/>
      <c r="L5" s="105"/>
      <c r="M5" s="18"/>
      <c r="N5" s="18"/>
      <c r="O5" s="18"/>
      <c r="P5" s="24"/>
      <c r="Q5" s="25"/>
      <c r="R5" s="25"/>
      <c r="S5" s="28"/>
      <c r="T5" s="25"/>
      <c r="U5" s="25"/>
      <c r="V5" s="106"/>
      <c r="W5" s="35"/>
      <c r="X5" s="25"/>
      <c r="Y5" s="25"/>
      <c r="Z5" s="26"/>
      <c r="AA5" s="25"/>
      <c r="AB5" s="25"/>
      <c r="AC5" s="25"/>
      <c r="AD5" s="25"/>
      <c r="AE5" s="25"/>
      <c r="AF5" s="55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7"/>
      <c r="AS5" s="10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29"/>
      <c r="D6" s="26"/>
      <c r="E6" s="25"/>
      <c r="F6" s="25"/>
      <c r="G6" s="25"/>
      <c r="H6" s="28"/>
      <c r="I6" s="25"/>
      <c r="J6" s="27"/>
      <c r="K6" s="35"/>
      <c r="L6" s="105"/>
      <c r="M6" s="18"/>
      <c r="N6" s="18"/>
      <c r="O6" s="18"/>
      <c r="P6" s="24"/>
      <c r="Q6" s="25"/>
      <c r="R6" s="25"/>
      <c r="S6" s="28"/>
      <c r="T6" s="25"/>
      <c r="U6" s="25"/>
      <c r="V6" s="106"/>
      <c r="W6" s="35"/>
      <c r="X6" s="25">
        <v>1978</v>
      </c>
      <c r="Y6" s="25" t="s">
        <v>42</v>
      </c>
      <c r="Z6" s="26" t="s">
        <v>34</v>
      </c>
      <c r="AA6" s="25"/>
      <c r="AB6" s="25"/>
      <c r="AC6" s="25"/>
      <c r="AD6" s="25"/>
      <c r="AE6" s="25"/>
      <c r="AF6" s="55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7"/>
      <c r="AS6" s="10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29"/>
      <c r="D7" s="26"/>
      <c r="E7" s="25"/>
      <c r="F7" s="25"/>
      <c r="G7" s="25"/>
      <c r="H7" s="28"/>
      <c r="I7" s="25"/>
      <c r="J7" s="27"/>
      <c r="K7" s="35"/>
      <c r="L7" s="105"/>
      <c r="M7" s="18"/>
      <c r="N7" s="18"/>
      <c r="O7" s="18"/>
      <c r="P7" s="24"/>
      <c r="Q7" s="25"/>
      <c r="R7" s="25"/>
      <c r="S7" s="28"/>
      <c r="T7" s="25"/>
      <c r="U7" s="25"/>
      <c r="V7" s="106"/>
      <c r="W7" s="35"/>
      <c r="X7" s="25"/>
      <c r="Y7" s="25"/>
      <c r="Z7" s="2"/>
      <c r="AA7" s="25"/>
      <c r="AB7" s="25"/>
      <c r="AC7" s="25"/>
      <c r="AD7" s="25"/>
      <c r="AE7" s="25"/>
      <c r="AF7" s="55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7"/>
      <c r="AS7" s="10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1981</v>
      </c>
      <c r="C8" s="25" t="s">
        <v>45</v>
      </c>
      <c r="D8" s="26" t="s">
        <v>34</v>
      </c>
      <c r="E8" s="25">
        <v>10</v>
      </c>
      <c r="F8" s="25">
        <v>0</v>
      </c>
      <c r="G8" s="25">
        <v>10</v>
      </c>
      <c r="H8" s="25">
        <v>5</v>
      </c>
      <c r="I8" s="25"/>
      <c r="J8" s="27"/>
      <c r="K8" s="24"/>
      <c r="L8" s="18" t="s">
        <v>68</v>
      </c>
      <c r="M8" s="18"/>
      <c r="N8" s="18"/>
      <c r="O8" s="18"/>
      <c r="P8" s="24"/>
      <c r="Q8" s="25">
        <v>10</v>
      </c>
      <c r="R8" s="25">
        <v>1</v>
      </c>
      <c r="S8" s="25">
        <v>14</v>
      </c>
      <c r="T8" s="25">
        <v>5</v>
      </c>
      <c r="U8" s="25"/>
      <c r="V8" s="106"/>
      <c r="W8" s="35"/>
      <c r="X8" s="25"/>
      <c r="Y8" s="25"/>
      <c r="Z8" s="2"/>
      <c r="AA8" s="25"/>
      <c r="AB8" s="25"/>
      <c r="AC8" s="25"/>
      <c r="AD8" s="25"/>
      <c r="AE8" s="25"/>
      <c r="AF8" s="55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7"/>
      <c r="AS8" s="10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ht="14.25" x14ac:dyDescent="0.2">
      <c r="A9" s="46"/>
      <c r="B9" s="109" t="s">
        <v>63</v>
      </c>
      <c r="C9" s="87"/>
      <c r="D9" s="86"/>
      <c r="E9" s="85">
        <f>SUM(E4:E8)</f>
        <v>10</v>
      </c>
      <c r="F9" s="85">
        <f>SUM(F4:F8)</f>
        <v>0</v>
      </c>
      <c r="G9" s="85">
        <f>SUM(G4:G8)</f>
        <v>10</v>
      </c>
      <c r="H9" s="85">
        <f>SUM(H4:H8)</f>
        <v>5</v>
      </c>
      <c r="I9" s="85">
        <f>SUM(I4:I8)</f>
        <v>0</v>
      </c>
      <c r="J9" s="110">
        <v>0</v>
      </c>
      <c r="K9" s="89">
        <f>SUM(K4:K8)</f>
        <v>0</v>
      </c>
      <c r="L9" s="22"/>
      <c r="M9" s="20"/>
      <c r="N9" s="111"/>
      <c r="O9" s="112"/>
      <c r="P9" s="24"/>
      <c r="Q9" s="85">
        <f>SUM(Q4:Q8)</f>
        <v>10</v>
      </c>
      <c r="R9" s="85">
        <f>SUM(R4:R8)</f>
        <v>1</v>
      </c>
      <c r="S9" s="85">
        <f>SUM(S4:S8)</f>
        <v>14</v>
      </c>
      <c r="T9" s="85">
        <f>SUM(T4:T8)</f>
        <v>5</v>
      </c>
      <c r="U9" s="85">
        <f>SUM(U4:U8)</f>
        <v>0</v>
      </c>
      <c r="V9" s="44">
        <v>0</v>
      </c>
      <c r="W9" s="89">
        <f>SUM(W4:W8)</f>
        <v>0</v>
      </c>
      <c r="X9" s="16" t="s">
        <v>63</v>
      </c>
      <c r="Y9" s="17"/>
      <c r="Z9" s="15"/>
      <c r="AA9" s="85">
        <f>SUM(AA4:AA8)</f>
        <v>0</v>
      </c>
      <c r="AB9" s="85">
        <f>SUM(AB4:AB8)</f>
        <v>0</v>
      </c>
      <c r="AC9" s="85">
        <f>SUM(AC4:AC8)</f>
        <v>0</v>
      </c>
      <c r="AD9" s="85">
        <f>SUM(AD4:AD8)</f>
        <v>0</v>
      </c>
      <c r="AE9" s="85">
        <f>SUM(AE4:AE8)</f>
        <v>0</v>
      </c>
      <c r="AF9" s="110">
        <v>0</v>
      </c>
      <c r="AG9" s="89">
        <f>SUM(AG4:AG8)</f>
        <v>0</v>
      </c>
      <c r="AH9" s="22"/>
      <c r="AI9" s="20"/>
      <c r="AJ9" s="111"/>
      <c r="AK9" s="112"/>
      <c r="AL9" s="24"/>
      <c r="AM9" s="85">
        <f>SUM(AM4:AM8)</f>
        <v>0</v>
      </c>
      <c r="AN9" s="85">
        <f>SUM(AN4:AN8)</f>
        <v>0</v>
      </c>
      <c r="AO9" s="85">
        <f>SUM(AO4:AO8)</f>
        <v>0</v>
      </c>
      <c r="AP9" s="85">
        <f>SUM(AP4:AP8)</f>
        <v>0</v>
      </c>
      <c r="AQ9" s="85">
        <f>SUM(AQ4:AQ8)</f>
        <v>0</v>
      </c>
      <c r="AR9" s="110">
        <v>0</v>
      </c>
      <c r="AS9" s="104">
        <f>SUM(AS4:AS8)</f>
        <v>0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7"/>
      <c r="K10" s="35"/>
      <c r="L10" s="24"/>
      <c r="M10" s="24"/>
      <c r="N10" s="24"/>
      <c r="O10" s="24"/>
      <c r="P10" s="46"/>
      <c r="Q10" s="46"/>
      <c r="R10" s="49"/>
      <c r="S10" s="46"/>
      <c r="T10" s="46"/>
      <c r="U10" s="24"/>
      <c r="V10" s="24"/>
      <c r="W10" s="35"/>
      <c r="X10" s="46"/>
      <c r="Y10" s="46"/>
      <c r="Z10" s="46"/>
      <c r="AA10" s="46"/>
      <c r="AB10" s="46"/>
      <c r="AC10" s="46"/>
      <c r="AD10" s="46"/>
      <c r="AE10" s="46"/>
      <c r="AF10" s="47"/>
      <c r="AG10" s="35"/>
      <c r="AH10" s="24"/>
      <c r="AI10" s="24"/>
      <c r="AJ10" s="24"/>
      <c r="AK10" s="24"/>
      <c r="AL10" s="46"/>
      <c r="AM10" s="46"/>
      <c r="AN10" s="49"/>
      <c r="AO10" s="46"/>
      <c r="AP10" s="46"/>
      <c r="AQ10" s="24"/>
      <c r="AR10" s="24"/>
      <c r="AS10" s="35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13" t="s">
        <v>64</v>
      </c>
      <c r="C11" s="114"/>
      <c r="D11" s="11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65</v>
      </c>
      <c r="O11" s="18" t="s">
        <v>66</v>
      </c>
      <c r="Q11" s="49"/>
      <c r="R11" s="49" t="s">
        <v>46</v>
      </c>
      <c r="S11" s="49"/>
      <c r="T11" s="88" t="s">
        <v>47</v>
      </c>
      <c r="U11" s="24"/>
      <c r="V11" s="35"/>
      <c r="W11" s="35"/>
      <c r="X11" s="116"/>
      <c r="Y11" s="116"/>
      <c r="Z11" s="116"/>
      <c r="AA11" s="116"/>
      <c r="AB11" s="116"/>
      <c r="AC11" s="49"/>
      <c r="AD11" s="49"/>
      <c r="AE11" s="49"/>
      <c r="AF11" s="46"/>
      <c r="AG11" s="46"/>
      <c r="AH11" s="46"/>
      <c r="AI11" s="46"/>
      <c r="AJ11" s="46"/>
      <c r="AK11" s="46"/>
      <c r="AM11" s="35"/>
      <c r="AN11" s="116"/>
      <c r="AO11" s="116"/>
      <c r="AP11" s="116"/>
      <c r="AQ11" s="116"/>
      <c r="AR11" s="116"/>
      <c r="AS11" s="11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51" t="s">
        <v>67</v>
      </c>
      <c r="C12" s="12"/>
      <c r="D12" s="53"/>
      <c r="E12" s="117">
        <v>98</v>
      </c>
      <c r="F12" s="117">
        <v>0</v>
      </c>
      <c r="G12" s="117">
        <v>46</v>
      </c>
      <c r="H12" s="117">
        <v>19</v>
      </c>
      <c r="I12" s="117">
        <v>250</v>
      </c>
      <c r="J12" s="118">
        <v>0.47699999999999998</v>
      </c>
      <c r="K12" s="46">
        <f>PRODUCT(I12/J12)</f>
        <v>524.10901467505244</v>
      </c>
      <c r="L12" s="119">
        <f>PRODUCT((F12+G12)/E12)</f>
        <v>0.46938775510204084</v>
      </c>
      <c r="M12" s="119">
        <f>PRODUCT(H12/E12)</f>
        <v>0.19387755102040816</v>
      </c>
      <c r="N12" s="119">
        <f>PRODUCT((F12+G12+H12)/E12)</f>
        <v>0.66326530612244894</v>
      </c>
      <c r="O12" s="119">
        <v>2.84</v>
      </c>
      <c r="Q12" s="49"/>
      <c r="R12" s="49"/>
      <c r="S12" s="49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9"/>
      <c r="AH12" s="49"/>
      <c r="AI12" s="49"/>
      <c r="AJ12" s="49"/>
      <c r="AK12" s="46"/>
      <c r="AL12" s="46"/>
      <c r="AM12" s="46"/>
      <c r="AN12" s="49"/>
      <c r="AO12" s="49"/>
      <c r="AP12" s="49"/>
      <c r="AQ12" s="49"/>
      <c r="AR12" s="49"/>
      <c r="AS12" s="4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20" t="s">
        <v>57</v>
      </c>
      <c r="C13" s="121"/>
      <c r="D13" s="122"/>
      <c r="E13" s="117">
        <f>PRODUCT(E9+Q9)</f>
        <v>20</v>
      </c>
      <c r="F13" s="117">
        <f>PRODUCT(F9+R9)</f>
        <v>1</v>
      </c>
      <c r="G13" s="117">
        <f>PRODUCT(G9+S9)</f>
        <v>24</v>
      </c>
      <c r="H13" s="117">
        <f>PRODUCT(H9+T9)</f>
        <v>10</v>
      </c>
      <c r="I13" s="117">
        <f>PRODUCT(I9+U9)</f>
        <v>0</v>
      </c>
      <c r="J13" s="118">
        <v>0</v>
      </c>
      <c r="K13" s="46">
        <f>PRODUCT(K9+W9)</f>
        <v>0</v>
      </c>
      <c r="L13" s="119">
        <f>PRODUCT((F13+G13)/E13)</f>
        <v>1.25</v>
      </c>
      <c r="M13" s="119">
        <f>PRODUCT(H13/E13)</f>
        <v>0.5</v>
      </c>
      <c r="N13" s="119">
        <f>PRODUCT((F13+G13+H13)/E13)</f>
        <v>1.75</v>
      </c>
      <c r="O13" s="119">
        <f>PRODUCT(I13/E13)</f>
        <v>0</v>
      </c>
      <c r="Q13" s="49"/>
      <c r="R13" s="49"/>
      <c r="S13" s="49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2" t="s">
        <v>60</v>
      </c>
      <c r="C14" s="123"/>
      <c r="D14" s="124"/>
      <c r="E14" s="117">
        <f>PRODUCT(AA9+AM9)</f>
        <v>0</v>
      </c>
      <c r="F14" s="117">
        <f>PRODUCT(AB9+AN9)</f>
        <v>0</v>
      </c>
      <c r="G14" s="117">
        <f>PRODUCT(AC9+AO9)</f>
        <v>0</v>
      </c>
      <c r="H14" s="117">
        <f>PRODUCT(AD9+AP9)</f>
        <v>0</v>
      </c>
      <c r="I14" s="117">
        <f>PRODUCT(AE9+AQ9)</f>
        <v>0</v>
      </c>
      <c r="J14" s="118">
        <v>0</v>
      </c>
      <c r="K14" s="24">
        <f>PRODUCT(AG9+AS9)</f>
        <v>0</v>
      </c>
      <c r="L14" s="119">
        <v>0</v>
      </c>
      <c r="M14" s="119">
        <v>0</v>
      </c>
      <c r="N14" s="119">
        <v>0</v>
      </c>
      <c r="O14" s="119">
        <v>0</v>
      </c>
      <c r="Q14" s="49"/>
      <c r="R14" s="49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9"/>
      <c r="AK14" s="46"/>
      <c r="AL14" s="24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25" t="s">
        <v>63</v>
      </c>
      <c r="C15" s="126"/>
      <c r="D15" s="127"/>
      <c r="E15" s="117">
        <f>SUM(E12:E14)</f>
        <v>118</v>
      </c>
      <c r="F15" s="117">
        <f t="shared" ref="F15:I15" si="0">SUM(F12:F14)</f>
        <v>1</v>
      </c>
      <c r="G15" s="117">
        <f t="shared" si="0"/>
        <v>70</v>
      </c>
      <c r="H15" s="117">
        <f t="shared" si="0"/>
        <v>29</v>
      </c>
      <c r="I15" s="117">
        <f t="shared" si="0"/>
        <v>250</v>
      </c>
      <c r="J15" s="118">
        <v>0</v>
      </c>
      <c r="K15" s="46">
        <f>SUM(K12:K14)</f>
        <v>524.10901467505244</v>
      </c>
      <c r="L15" s="119">
        <f>PRODUCT((F15+G15)/E15)</f>
        <v>0.60169491525423724</v>
      </c>
      <c r="M15" s="119">
        <f>PRODUCT(H15/E15)</f>
        <v>0.24576271186440679</v>
      </c>
      <c r="N15" s="119">
        <f>PRODUCT((F15+G15+H15)/E15)</f>
        <v>0.84745762711864403</v>
      </c>
      <c r="O15" s="119">
        <v>2.84</v>
      </c>
      <c r="Q15" s="24"/>
      <c r="R15" s="24"/>
      <c r="S15" s="24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24"/>
      <c r="F16" s="24"/>
      <c r="G16" s="24"/>
      <c r="H16" s="24"/>
      <c r="I16" s="24"/>
      <c r="J16" s="46"/>
      <c r="K16" s="46"/>
      <c r="L16" s="24"/>
      <c r="M16" s="24"/>
      <c r="N16" s="24"/>
      <c r="O16" s="24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4"/>
      <c r="R88" s="24"/>
      <c r="S88" s="24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24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24"/>
      <c r="AL180" s="24"/>
    </row>
    <row r="181" spans="12:38" x14ac:dyDescent="0.25">
      <c r="R181" s="35"/>
      <c r="S181" s="3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</row>
    <row r="182" spans="12:38" x14ac:dyDescent="0.25">
      <c r="R182" s="35"/>
      <c r="S182" s="3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</row>
    <row r="183" spans="12:38" x14ac:dyDescent="0.25">
      <c r="R183" s="35"/>
      <c r="S183" s="3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</row>
    <row r="184" spans="12:38" x14ac:dyDescent="0.25">
      <c r="L184"/>
      <c r="M184"/>
      <c r="N184"/>
      <c r="O184"/>
      <c r="P184"/>
      <c r="R184" s="35"/>
      <c r="S184" s="35"/>
      <c r="T184" s="49"/>
      <c r="U184" s="49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49"/>
      <c r="U185" s="49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9"/>
      <c r="U186" s="49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9"/>
      <c r="U187" s="49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9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9"/>
      <c r="U188" s="49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9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9"/>
      <c r="U189" s="49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9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9"/>
      <c r="U190" s="49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9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9"/>
      <c r="U191" s="49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9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9"/>
      <c r="U192" s="49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9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9"/>
      <c r="U193" s="49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9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9"/>
      <c r="U194" s="49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9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9"/>
      <c r="U195" s="49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9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9"/>
      <c r="U196" s="49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9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9"/>
      <c r="U197" s="49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9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9"/>
      <c r="U198" s="49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9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9"/>
      <c r="U199" s="49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9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9"/>
      <c r="U200" s="49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9"/>
      <c r="U201" s="49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9"/>
      <c r="U202" s="49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9"/>
      <c r="U203" s="49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9"/>
      <c r="U204" s="49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2018-12-18T18:43:02Z</dcterms:modified>
</cp:coreProperties>
</file>