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K56" i="1" l="1"/>
  <c r="J56" i="1"/>
  <c r="I56" i="1"/>
  <c r="H56" i="1"/>
  <c r="K55" i="1"/>
  <c r="J55" i="1"/>
  <c r="I55" i="1"/>
  <c r="H55" i="1"/>
  <c r="K51" i="1"/>
  <c r="J51" i="1"/>
  <c r="I51" i="1"/>
  <c r="H51" i="1"/>
  <c r="K50" i="1"/>
  <c r="J50" i="1"/>
  <c r="I50" i="1"/>
  <c r="H50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O16" i="5" l="1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9" i="5" l="1"/>
  <c r="M17" i="5"/>
  <c r="O17" i="5"/>
  <c r="L17" i="5"/>
  <c r="N17" i="5"/>
  <c r="M19" i="5"/>
  <c r="N19" i="5"/>
  <c r="L19" i="5"/>
  <c r="O29" i="1" l="1"/>
  <c r="O28" i="1" l="1"/>
  <c r="O27" i="1"/>
  <c r="O30" i="1" l="1"/>
  <c r="N30" i="1" s="1"/>
  <c r="P15" i="3"/>
  <c r="O15" i="3"/>
  <c r="M15" i="3"/>
  <c r="I15" i="3"/>
  <c r="P12" i="4" l="1"/>
  <c r="O12" i="4"/>
  <c r="Q10" i="4"/>
  <c r="N10" i="4"/>
  <c r="Q9" i="4"/>
  <c r="N9" i="4"/>
  <c r="N12" i="4" s="1"/>
  <c r="V6" i="4"/>
  <c r="U6" i="4"/>
  <c r="T6" i="4"/>
  <c r="P6" i="4"/>
  <c r="O6" i="4"/>
  <c r="N6" i="4"/>
  <c r="L6" i="4"/>
  <c r="G10" i="4" s="1"/>
  <c r="K6" i="4"/>
  <c r="F10" i="4" s="1"/>
  <c r="J6" i="4"/>
  <c r="E10" i="4" s="1"/>
  <c r="G6" i="4"/>
  <c r="G9" i="4" s="1"/>
  <c r="F6" i="4"/>
  <c r="F9" i="4" s="1"/>
  <c r="E6" i="4"/>
  <c r="E9" i="4" s="1"/>
  <c r="M5" i="4"/>
  <c r="H5" i="4"/>
  <c r="F12" i="4" l="1"/>
  <c r="H9" i="4"/>
  <c r="E12" i="4"/>
  <c r="G12" i="4"/>
  <c r="H10" i="4"/>
  <c r="Q12" i="4"/>
  <c r="H6" i="4"/>
  <c r="M6" i="4"/>
  <c r="H12" i="4" l="1"/>
  <c r="M6" i="3"/>
  <c r="G6" i="3"/>
</calcChain>
</file>

<file path=xl/sharedStrings.xml><?xml version="1.0" encoding="utf-8"?>
<sst xmlns="http://schemas.openxmlformats.org/spreadsheetml/2006/main" count="592" uniqueCount="284">
  <si>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</si>
  <si>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</si>
  <si>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</si>
  <si>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</si>
  <si>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</si>
  <si>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</si>
  <si>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</si>
  <si>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</si>
  <si>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</si>
  <si>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</si>
  <si>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</si>
  <si>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</si>
  <si>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</si>
  <si>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</si>
  <si>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</si>
  <si>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</si>
  <si>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</si>
  <si>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</si>
  <si>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</si>
  <si>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</si>
  <si>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</si>
  <si>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</si>
  <si>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</si>
  <si>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</si>
  <si>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</si>
  <si>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</si>
  <si>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</si>
  <si>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</si>
  <si>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</si>
  <si>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</si>
  <si>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</si>
  <si>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</si>
  <si>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</si>
  <si>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Riku Lehto</t>
  </si>
  <si>
    <t>7.</t>
  </si>
  <si>
    <t>ViVe</t>
  </si>
  <si>
    <t>11.</t>
  </si>
  <si>
    <t>6.</t>
  </si>
  <si>
    <t>8.</t>
  </si>
  <si>
    <t>12.</t>
  </si>
  <si>
    <t>4.</t>
  </si>
  <si>
    <t>Kiri</t>
  </si>
  <si>
    <t>5.</t>
  </si>
  <si>
    <t>Tiikerit</t>
  </si>
  <si>
    <t>15.</t>
  </si>
  <si>
    <t>JuPa</t>
  </si>
  <si>
    <t>ykköspesis</t>
  </si>
  <si>
    <t>3.</t>
  </si>
  <si>
    <t>Seurat</t>
  </si>
  <si>
    <t>ViVe = Vimpelin Veto  (1934),  kasvattajaseura</t>
  </si>
  <si>
    <t>Kiri = Jyväskylän Kiri  (1930)</t>
  </si>
  <si>
    <t>JuPa = Juvan Pallo  (1950)</t>
  </si>
  <si>
    <t>Tiikerit = Kaisaniemen Tiikerit  (1996)</t>
  </si>
  <si>
    <t>YKKÖSPESIS</t>
  </si>
  <si>
    <t>1.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</si>
  <si>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</si>
  <si>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</si>
  <si>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</si>
  <si>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</si>
  <si>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</si>
  <si>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</si>
  <si>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</si>
  <si>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</si>
  <si>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</si>
  <si>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</si>
  <si>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</si>
  <si>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</si>
  <si>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</si>
  <si>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</si>
  <si>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1991  Oulu</t>
  </si>
  <si>
    <t xml:space="preserve">  4-8</t>
  </si>
  <si>
    <t>Länsi</t>
  </si>
  <si>
    <t>jok</t>
  </si>
  <si>
    <t>Pasi Niemelä</t>
  </si>
  <si>
    <t>14.07. 1996  Kitee</t>
  </si>
  <si>
    <t xml:space="preserve">  1-0  (1-0, 0-0)</t>
  </si>
  <si>
    <t>Itä</t>
  </si>
  <si>
    <t>s</t>
  </si>
  <si>
    <t>Aki Pöntinen</t>
  </si>
  <si>
    <t>Ikä ensimmäisessä ottelussa</t>
  </si>
  <si>
    <t>20 v  0 kk  13 pv</t>
  </si>
  <si>
    <t>B-POJAT</t>
  </si>
  <si>
    <t>06.08. 1988  Teuva</t>
  </si>
  <si>
    <t xml:space="preserve"> 4-12</t>
  </si>
  <si>
    <t>A</t>
  </si>
  <si>
    <t>Kari Varamäki</t>
  </si>
  <si>
    <t>A-POJAT</t>
  </si>
  <si>
    <t>09.06. 1989  Sotkamo</t>
  </si>
  <si>
    <t xml:space="preserve"> 8-10</t>
  </si>
  <si>
    <t>I p</t>
  </si>
  <si>
    <t>Markku Teppo</t>
  </si>
  <si>
    <t>08.06. 1990  Helsinki</t>
  </si>
  <si>
    <t>II p</t>
  </si>
  <si>
    <t>Reijo Kiventöyry</t>
  </si>
  <si>
    <t>L+T</t>
  </si>
  <si>
    <t>10.</t>
  </si>
  <si>
    <t>PELINJOHTAJAKORTTI</t>
  </si>
  <si>
    <t>8.7.1971   Vimpeli</t>
  </si>
  <si>
    <t>MSU</t>
  </si>
  <si>
    <t xml:space="preserve">   Mitalit</t>
  </si>
  <si>
    <t>Voitto-%</t>
  </si>
  <si>
    <t xml:space="preserve">PLAY OFF </t>
  </si>
  <si>
    <t>SARJAT</t>
  </si>
  <si>
    <t>Puolivälierät</t>
  </si>
  <si>
    <t>1 - 0</t>
  </si>
  <si>
    <t>Välierät</t>
  </si>
  <si>
    <t>0 - 1</t>
  </si>
  <si>
    <t>Seurat:</t>
  </si>
  <si>
    <t>ViVe = Vimpelin Veto  (1934)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</si>
  <si>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</si>
  <si>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</si>
  <si>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</si>
  <si>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</si>
  <si>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</si>
  <si>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</si>
  <si>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4-2  KoU</t>
  </si>
  <si>
    <t xml:space="preserve"> 0-3  KPL</t>
  </si>
  <si>
    <t xml:space="preserve"> 2-0  PattU</t>
  </si>
  <si>
    <t>Pronssi</t>
  </si>
  <si>
    <t>22-2</t>
  </si>
  <si>
    <t>1v</t>
  </si>
  <si>
    <t>0/0</t>
  </si>
  <si>
    <t>----</t>
  </si>
  <si>
    <t>4/4</t>
  </si>
  <si>
    <t>3/3</t>
  </si>
  <si>
    <t>1/1</t>
  </si>
  <si>
    <t>6/7</t>
  </si>
  <si>
    <t>3/6</t>
  </si>
  <si>
    <t>9/13</t>
  </si>
  <si>
    <t>0/1</t>
  </si>
  <si>
    <t>2/2</t>
  </si>
  <si>
    <t>1/2</t>
  </si>
  <si>
    <t>2/3</t>
  </si>
  <si>
    <t>0/2</t>
  </si>
  <si>
    <t>5/6</t>
  </si>
  <si>
    <t>Play off, voitot, voittoprosentti</t>
  </si>
  <si>
    <t xml:space="preserve">        Mitalit</t>
  </si>
  <si>
    <t>Finaalit</t>
  </si>
  <si>
    <t>hSM</t>
  </si>
  <si>
    <t>0-0-0</t>
  </si>
  <si>
    <t>Lyöty</t>
  </si>
  <si>
    <t>Tuotu</t>
  </si>
  <si>
    <t>3-2  SiiPe</t>
  </si>
  <si>
    <t>1-3  Tahko</t>
  </si>
  <si>
    <t>0-2  SMJ</t>
  </si>
  <si>
    <t>1-3 Tahko</t>
  </si>
  <si>
    <t>1-2  Tahko</t>
  </si>
  <si>
    <t>0-2  SoJy</t>
  </si>
  <si>
    <t>1/4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</si>
  <si>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</si>
  <si>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</si>
  <si>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</si>
  <si>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</si>
  <si>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</si>
  <si>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</si>
  <si>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</si>
  <si>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</si>
  <si>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</si>
  <si>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</si>
  <si>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 2</t>
  </si>
  <si>
    <t>9.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</si>
  <si>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</si>
  <si>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</si>
  <si>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</si>
  <si>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</si>
  <si>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</si>
  <si>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</si>
  <si>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</si>
  <si>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</si>
  <si>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</si>
  <si>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</si>
  <si>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</si>
  <si>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</si>
  <si>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</si>
  <si>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</si>
  <si>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</si>
  <si>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</si>
  <si>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</si>
  <si>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</si>
  <si>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</si>
  <si>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</si>
  <si>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</si>
  <si>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</si>
  <si>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</si>
  <si>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</si>
  <si>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</si>
  <si>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</si>
  <si>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</si>
  <si>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</si>
  <si>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1979 - 1991</t>
  </si>
  <si>
    <t xml:space="preserve"> 1979 - 1992</t>
  </si>
  <si>
    <t>155.   29.07. 1997  LP - Tiikerit  1-2</t>
  </si>
  <si>
    <t>26 v   0 kk 21 pv</t>
  </si>
  <si>
    <t>465.</t>
  </si>
  <si>
    <t>373.</t>
  </si>
  <si>
    <t>387.</t>
  </si>
  <si>
    <t>305.</t>
  </si>
  <si>
    <t>233.</t>
  </si>
  <si>
    <t>196.</t>
  </si>
  <si>
    <t>162.</t>
  </si>
  <si>
    <t>144.</t>
  </si>
  <si>
    <t>123.</t>
  </si>
  <si>
    <t>108.</t>
  </si>
  <si>
    <t>103.</t>
  </si>
  <si>
    <t>84.</t>
  </si>
  <si>
    <t>1025.</t>
  </si>
  <si>
    <t>1041.</t>
  </si>
  <si>
    <t>968.</t>
  </si>
  <si>
    <t>619.</t>
  </si>
  <si>
    <t>440.</t>
  </si>
  <si>
    <t>350.</t>
  </si>
  <si>
    <t>352.</t>
  </si>
  <si>
    <t>274.</t>
  </si>
  <si>
    <t>181.</t>
  </si>
  <si>
    <t>147.</t>
  </si>
  <si>
    <t>135.</t>
  </si>
  <si>
    <t>1021.</t>
  </si>
  <si>
    <t>814.</t>
  </si>
  <si>
    <t>833.</t>
  </si>
  <si>
    <t>628.</t>
  </si>
  <si>
    <t>388.</t>
  </si>
  <si>
    <t>328.</t>
  </si>
  <si>
    <t>292.</t>
  </si>
  <si>
    <t>248.</t>
  </si>
  <si>
    <t>207.</t>
  </si>
  <si>
    <t>185.</t>
  </si>
  <si>
    <t>149.</t>
  </si>
  <si>
    <t>1101.</t>
  </si>
  <si>
    <t>924.</t>
  </si>
  <si>
    <t>940.</t>
  </si>
  <si>
    <t>763.</t>
  </si>
  <si>
    <t>539.</t>
  </si>
  <si>
    <t>417.</t>
  </si>
  <si>
    <t>343.</t>
  </si>
  <si>
    <t>324.</t>
  </si>
  <si>
    <t>273.</t>
  </si>
  <si>
    <t>204.</t>
  </si>
  <si>
    <t>168.</t>
  </si>
  <si>
    <t>146.</t>
  </si>
  <si>
    <t>1136.</t>
  </si>
  <si>
    <t>850.</t>
  </si>
  <si>
    <t>867.</t>
  </si>
  <si>
    <t>667.</t>
  </si>
  <si>
    <t>543.</t>
  </si>
  <si>
    <t>422.</t>
  </si>
  <si>
    <t>347.</t>
  </si>
  <si>
    <t>316.</t>
  </si>
  <si>
    <t>247.</t>
  </si>
  <si>
    <t>151.</t>
  </si>
  <si>
    <t>117.</t>
  </si>
  <si>
    <t>152.</t>
  </si>
  <si>
    <t>165.</t>
  </si>
  <si>
    <t>175.</t>
  </si>
  <si>
    <t>94.</t>
  </si>
  <si>
    <t>95.</t>
  </si>
  <si>
    <t>102.</t>
  </si>
  <si>
    <t>193.</t>
  </si>
  <si>
    <t>200.</t>
  </si>
  <si>
    <t>213.</t>
  </si>
  <si>
    <t>214.</t>
  </si>
  <si>
    <t>234.</t>
  </si>
  <si>
    <t>176.</t>
  </si>
  <si>
    <t>171.</t>
  </si>
  <si>
    <t>178.</t>
  </si>
  <si>
    <t>187.</t>
  </si>
  <si>
    <t>194.</t>
  </si>
  <si>
    <t>209.</t>
  </si>
  <si>
    <t>128.</t>
  </si>
  <si>
    <t>122.</t>
  </si>
  <si>
    <t>131.</t>
  </si>
  <si>
    <t>182.</t>
  </si>
  <si>
    <t>191.</t>
  </si>
  <si>
    <t>143.</t>
  </si>
  <si>
    <t>133.</t>
  </si>
  <si>
    <t>140.</t>
  </si>
  <si>
    <t>210.</t>
  </si>
  <si>
    <t>211.</t>
  </si>
  <si>
    <t>216.</t>
  </si>
  <si>
    <t>235.</t>
  </si>
  <si>
    <t>132.</t>
  </si>
  <si>
    <t>17.   09.07. 1997  SMJ - Tiikerit  0-1</t>
  </si>
  <si>
    <t>31.   27.07. 1997  Lippo - Tiikerit  2-0</t>
  </si>
  <si>
    <t>50.   10.07. 1996  SoJy - Kiri  1-0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</si>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</sst>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7" borderId="2" xfId="0" applyFont="1" applyFill="1" applyBorder="1" applyAlignment="1"/>
    <xf numFmtId="0" fontId="9" fillId="7" borderId="3" xfId="0" applyFont="1" applyFill="1" applyBorder="1" applyAlignment="1">
      <alignment horizontal="center" vertical="top"/>
    </xf>
    <xf numFmtId="0" fontId="9" fillId="7" borderId="3" xfId="0" applyFont="1" applyFill="1" applyBorder="1" applyAlignment="1">
      <alignment vertical="top"/>
    </xf>
    <xf numFmtId="0" fontId="9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0" borderId="0" xfId="0" applyFont="1"/>
    <xf numFmtId="0" fontId="3" fillId="4" borderId="6" xfId="0" applyFont="1" applyFill="1" applyBorder="1" applyAlignment="1">
      <alignment horizontal="center" vertical="top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10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9" fillId="6" borderId="2" xfId="0" applyFont="1" applyFill="1" applyBorder="1"/>
    <xf numFmtId="0" fontId="9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4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2" fillId="10" borderId="0" xfId="0" applyFont="1" applyFill="1" applyAlignme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165" fontId="3" fillId="8" borderId="1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2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11" borderId="1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6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8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zoomScale="83" zoomScaleNormal="83" workbookViewId="0"/>
  </sheetViews>
  <sheetFormatPr defaultRowHeight="15" customHeight="1" x14ac:dyDescent="0.25"/>
  <cols>
    <col min="1" max="1" width="0.7109375" style="122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6" customWidth="1"/>
    <col min="26" max="26" width="8.7109375" style="66" customWidth="1"/>
    <col min="27" max="27" width="0.7109375" style="27" customWidth="1"/>
    <col min="28" max="31" width="6.7109375" style="66" customWidth="1"/>
    <col min="32" max="32" width="0.7109375" style="27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122"/>
  </cols>
  <sheetData>
    <row r="1" spans="1:55" ht="16.5" customHeight="1" x14ac:dyDescent="0.25">
      <c r="A1" s="210"/>
      <c r="B1" s="2" t="s">
        <v>33</v>
      </c>
      <c r="C1" s="3"/>
      <c r="D1" s="4"/>
      <c r="E1" s="5" t="s">
        <v>97</v>
      </c>
      <c r="F1" s="6"/>
      <c r="G1" s="6"/>
      <c r="H1" s="6"/>
      <c r="I1" s="6"/>
      <c r="J1" s="6"/>
      <c r="K1" s="6"/>
      <c r="L1" s="6"/>
      <c r="M1" s="6"/>
      <c r="N1" s="211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213" customFormat="1" ht="15" customHeight="1" x14ac:dyDescent="0.2">
      <c r="A2" s="21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149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150</v>
      </c>
      <c r="AC2" s="20"/>
      <c r="AD2" s="14"/>
      <c r="AE2" s="21"/>
      <c r="AF2" s="19"/>
      <c r="AG2" s="22" t="s">
        <v>135</v>
      </c>
      <c r="AH2" s="14"/>
      <c r="AI2" s="14"/>
      <c r="AJ2" s="15"/>
      <c r="AK2" s="19"/>
      <c r="AL2" s="22" t="s">
        <v>110</v>
      </c>
      <c r="AM2" s="20"/>
      <c r="AN2" s="20"/>
      <c r="AO2" s="192" t="s">
        <v>136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213" customFormat="1" ht="15" customHeight="1" x14ac:dyDescent="0.2">
      <c r="A3" s="21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94</v>
      </c>
      <c r="AE3" s="18" t="s">
        <v>16</v>
      </c>
      <c r="AF3" s="23"/>
      <c r="AG3" s="18" t="s">
        <v>103</v>
      </c>
      <c r="AH3" s="18" t="s">
        <v>105</v>
      </c>
      <c r="AI3" s="15" t="s">
        <v>118</v>
      </c>
      <c r="AJ3" s="18" t="s">
        <v>137</v>
      </c>
      <c r="AK3" s="23"/>
      <c r="AL3" s="18" t="s">
        <v>22</v>
      </c>
      <c r="AM3" s="18" t="s">
        <v>23</v>
      </c>
      <c r="AN3" s="15" t="s">
        <v>138</v>
      </c>
      <c r="AO3" s="15" t="s">
        <v>30</v>
      </c>
      <c r="AP3" s="17" t="s">
        <v>31</v>
      </c>
      <c r="AQ3" s="18" t="s">
        <v>32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213" customFormat="1" ht="15" customHeight="1" x14ac:dyDescent="0.25">
      <c r="A4" s="212"/>
      <c r="B4" s="246">
        <v>1985</v>
      </c>
      <c r="C4" s="246" t="s">
        <v>38</v>
      </c>
      <c r="D4" s="241" t="s">
        <v>159</v>
      </c>
      <c r="E4" s="247"/>
      <c r="F4" s="250" t="s">
        <v>161</v>
      </c>
      <c r="G4" s="248"/>
      <c r="H4" s="247"/>
      <c r="I4" s="247"/>
      <c r="J4" s="247"/>
      <c r="K4" s="247"/>
      <c r="L4" s="247"/>
      <c r="M4" s="247"/>
      <c r="N4" s="249"/>
      <c r="O4" s="27"/>
      <c r="P4" s="18"/>
      <c r="Q4" s="18"/>
      <c r="R4" s="18"/>
      <c r="S4" s="18"/>
      <c r="T4" s="23"/>
      <c r="U4" s="24"/>
      <c r="V4" s="24"/>
      <c r="W4" s="28"/>
      <c r="X4" s="24"/>
      <c r="Y4" s="24"/>
      <c r="Z4" s="34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8"/>
      <c r="AP4" s="29"/>
      <c r="AQ4" s="24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213" customFormat="1" ht="15" customHeight="1" x14ac:dyDescent="0.25">
      <c r="A5" s="212"/>
      <c r="B5" s="246">
        <v>1986</v>
      </c>
      <c r="C5" s="246" t="s">
        <v>160</v>
      </c>
      <c r="D5" s="241" t="s">
        <v>159</v>
      </c>
      <c r="E5" s="247"/>
      <c r="F5" s="250" t="s">
        <v>161</v>
      </c>
      <c r="G5" s="248"/>
      <c r="H5" s="247"/>
      <c r="I5" s="247"/>
      <c r="J5" s="247"/>
      <c r="K5" s="247"/>
      <c r="L5" s="247"/>
      <c r="M5" s="247"/>
      <c r="N5" s="249"/>
      <c r="O5" s="27"/>
      <c r="P5" s="18"/>
      <c r="Q5" s="18"/>
      <c r="R5" s="18"/>
      <c r="S5" s="18"/>
      <c r="T5" s="23"/>
      <c r="U5" s="24"/>
      <c r="V5" s="24"/>
      <c r="W5" s="28"/>
      <c r="X5" s="24"/>
      <c r="Y5" s="24"/>
      <c r="Z5" s="3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8"/>
      <c r="AP5" s="29"/>
      <c r="AQ5" s="24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213" customFormat="1" ht="15" customHeight="1" x14ac:dyDescent="0.25">
      <c r="A6" s="212"/>
      <c r="B6" s="246">
        <v>1987</v>
      </c>
      <c r="C6" s="246" t="s">
        <v>36</v>
      </c>
      <c r="D6" s="241" t="s">
        <v>159</v>
      </c>
      <c r="E6" s="247"/>
      <c r="F6" s="250" t="s">
        <v>161</v>
      </c>
      <c r="G6" s="248"/>
      <c r="H6" s="247"/>
      <c r="I6" s="247"/>
      <c r="J6" s="247"/>
      <c r="K6" s="247"/>
      <c r="L6" s="247"/>
      <c r="M6" s="247"/>
      <c r="N6" s="249"/>
      <c r="O6" s="27"/>
      <c r="P6" s="18"/>
      <c r="Q6" s="18"/>
      <c r="R6" s="18"/>
      <c r="S6" s="18"/>
      <c r="T6" s="23"/>
      <c r="U6" s="24"/>
      <c r="V6" s="24"/>
      <c r="W6" s="28"/>
      <c r="X6" s="24"/>
      <c r="Y6" s="24"/>
      <c r="Z6" s="3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8"/>
      <c r="AP6" s="29"/>
      <c r="AQ6" s="24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213" customFormat="1" ht="15" customHeight="1" x14ac:dyDescent="0.25">
      <c r="A7" s="212"/>
      <c r="B7" s="24">
        <v>1987</v>
      </c>
      <c r="C7" s="24" t="s">
        <v>34</v>
      </c>
      <c r="D7" s="25" t="s">
        <v>35</v>
      </c>
      <c r="E7" s="24">
        <v>3</v>
      </c>
      <c r="F7" s="24">
        <v>0</v>
      </c>
      <c r="G7" s="24">
        <v>0</v>
      </c>
      <c r="H7" s="24">
        <v>2</v>
      </c>
      <c r="I7" s="24">
        <v>2</v>
      </c>
      <c r="J7" s="24">
        <v>1</v>
      </c>
      <c r="K7" s="24">
        <v>1</v>
      </c>
      <c r="L7" s="24">
        <v>0</v>
      </c>
      <c r="M7" s="24">
        <v>0</v>
      </c>
      <c r="N7" s="26">
        <v>0.15</v>
      </c>
      <c r="O7" s="27">
        <v>13.333333333333334</v>
      </c>
      <c r="P7" s="18"/>
      <c r="Q7" s="18"/>
      <c r="R7" s="18"/>
      <c r="S7" s="18"/>
      <c r="T7" s="23"/>
      <c r="U7" s="24"/>
      <c r="V7" s="24"/>
      <c r="W7" s="28"/>
      <c r="X7" s="24"/>
      <c r="Y7" s="24"/>
      <c r="Z7" s="3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8"/>
      <c r="AP7" s="29"/>
      <c r="AQ7" s="24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213" customFormat="1" ht="15" customHeight="1" x14ac:dyDescent="0.25">
      <c r="A8" s="212"/>
      <c r="B8" s="30">
        <v>1988</v>
      </c>
      <c r="C8" s="30" t="s">
        <v>36</v>
      </c>
      <c r="D8" s="31" t="s">
        <v>35</v>
      </c>
      <c r="E8" s="30">
        <v>17</v>
      </c>
      <c r="F8" s="30">
        <v>0</v>
      </c>
      <c r="G8" s="32">
        <v>2</v>
      </c>
      <c r="H8" s="30">
        <v>6</v>
      </c>
      <c r="I8" s="30">
        <v>40</v>
      </c>
      <c r="J8" s="30">
        <v>18</v>
      </c>
      <c r="K8" s="30">
        <v>14</v>
      </c>
      <c r="L8" s="30">
        <v>6</v>
      </c>
      <c r="M8" s="30">
        <v>2</v>
      </c>
      <c r="N8" s="26">
        <v>0.41699999999999998</v>
      </c>
      <c r="O8" s="27">
        <v>95.923261390887291</v>
      </c>
      <c r="P8" s="18"/>
      <c r="Q8" s="18"/>
      <c r="R8" s="18"/>
      <c r="S8" s="18"/>
      <c r="T8" s="23"/>
      <c r="U8" s="24"/>
      <c r="V8" s="24"/>
      <c r="W8" s="28"/>
      <c r="X8" s="24"/>
      <c r="Y8" s="24"/>
      <c r="Z8" s="34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8"/>
      <c r="AP8" s="29"/>
      <c r="AQ8" s="24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213" customFormat="1" ht="15" customHeight="1" x14ac:dyDescent="0.25">
      <c r="A9" s="212"/>
      <c r="B9" s="35">
        <v>1989</v>
      </c>
      <c r="C9" s="35" t="s">
        <v>54</v>
      </c>
      <c r="D9" s="36" t="s">
        <v>35</v>
      </c>
      <c r="E9" s="35"/>
      <c r="F9" s="37" t="s">
        <v>55</v>
      </c>
      <c r="G9" s="68"/>
      <c r="H9" s="38"/>
      <c r="I9" s="35"/>
      <c r="J9" s="35"/>
      <c r="K9" s="35"/>
      <c r="L9" s="35"/>
      <c r="M9" s="35"/>
      <c r="N9" s="39"/>
      <c r="O9" s="27"/>
      <c r="P9" s="18"/>
      <c r="Q9" s="18"/>
      <c r="R9" s="18"/>
      <c r="S9" s="18"/>
      <c r="T9" s="23"/>
      <c r="U9" s="24"/>
      <c r="V9" s="24"/>
      <c r="W9" s="28"/>
      <c r="X9" s="24"/>
      <c r="Y9" s="24"/>
      <c r="Z9" s="34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8"/>
      <c r="AP9" s="29"/>
      <c r="AQ9" s="24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213" customFormat="1" ht="15" customHeight="1" x14ac:dyDescent="0.25">
      <c r="A10" s="212"/>
      <c r="B10" s="24">
        <v>1990</v>
      </c>
      <c r="C10" s="24" t="s">
        <v>37</v>
      </c>
      <c r="D10" s="25" t="s">
        <v>35</v>
      </c>
      <c r="E10" s="24">
        <v>19</v>
      </c>
      <c r="F10" s="24">
        <v>1</v>
      </c>
      <c r="G10" s="28">
        <v>1</v>
      </c>
      <c r="H10" s="24">
        <v>13</v>
      </c>
      <c r="I10" s="24">
        <v>67</v>
      </c>
      <c r="J10" s="24">
        <v>25</v>
      </c>
      <c r="K10" s="24">
        <v>26</v>
      </c>
      <c r="L10" s="24">
        <v>14</v>
      </c>
      <c r="M10" s="24">
        <v>2</v>
      </c>
      <c r="N10" s="26">
        <v>0.51100000000000001</v>
      </c>
      <c r="O10" s="27">
        <v>131.11545988258317</v>
      </c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3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8"/>
      <c r="AP10" s="29"/>
      <c r="AQ10" s="24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213" customFormat="1" ht="15" customHeight="1" x14ac:dyDescent="0.25">
      <c r="A11" s="212"/>
      <c r="B11" s="24">
        <v>1991</v>
      </c>
      <c r="C11" s="24" t="s">
        <v>37</v>
      </c>
      <c r="D11" s="25" t="s">
        <v>35</v>
      </c>
      <c r="E11" s="24">
        <v>22</v>
      </c>
      <c r="F11" s="24">
        <v>2</v>
      </c>
      <c r="G11" s="28">
        <v>14</v>
      </c>
      <c r="H11" s="24">
        <v>20</v>
      </c>
      <c r="I11" s="24">
        <v>109</v>
      </c>
      <c r="J11" s="24">
        <v>40</v>
      </c>
      <c r="K11" s="24">
        <v>32</v>
      </c>
      <c r="L11" s="24">
        <v>21</v>
      </c>
      <c r="M11" s="24">
        <v>16</v>
      </c>
      <c r="N11" s="26">
        <v>0.61899999999999999</v>
      </c>
      <c r="O11" s="27">
        <v>176.09046849757675</v>
      </c>
      <c r="P11" s="18"/>
      <c r="Q11" s="18"/>
      <c r="R11" s="18"/>
      <c r="S11" s="18"/>
      <c r="T11" s="23"/>
      <c r="U11" s="24">
        <v>3</v>
      </c>
      <c r="V11" s="24">
        <v>1</v>
      </c>
      <c r="W11" s="28">
        <v>2</v>
      </c>
      <c r="X11" s="24">
        <v>1</v>
      </c>
      <c r="Y11" s="24">
        <v>11</v>
      </c>
      <c r="Z11" s="34">
        <v>0.61099999999999999</v>
      </c>
      <c r="AA11" s="23"/>
      <c r="AB11" s="18"/>
      <c r="AC11" s="18"/>
      <c r="AD11" s="18"/>
      <c r="AE11" s="18"/>
      <c r="AF11" s="23"/>
      <c r="AG11" s="2" t="s">
        <v>146</v>
      </c>
      <c r="AH11" s="2"/>
      <c r="AI11" s="2"/>
      <c r="AJ11" s="2"/>
      <c r="AK11" s="23"/>
      <c r="AL11" s="24">
        <v>1</v>
      </c>
      <c r="AM11" s="24"/>
      <c r="AN11" s="24"/>
      <c r="AO11" s="28"/>
      <c r="AP11" s="29"/>
      <c r="AQ11" s="24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213" customFormat="1" ht="15" customHeight="1" x14ac:dyDescent="0.25">
      <c r="A12" s="212"/>
      <c r="B12" s="24">
        <v>1992</v>
      </c>
      <c r="C12" s="24" t="s">
        <v>38</v>
      </c>
      <c r="D12" s="25" t="s">
        <v>35</v>
      </c>
      <c r="E12" s="24">
        <v>23</v>
      </c>
      <c r="F12" s="24">
        <v>4</v>
      </c>
      <c r="G12" s="28">
        <v>17</v>
      </c>
      <c r="H12" s="24">
        <v>15</v>
      </c>
      <c r="I12" s="24">
        <v>87</v>
      </c>
      <c r="J12" s="24">
        <v>7</v>
      </c>
      <c r="K12" s="24">
        <v>27</v>
      </c>
      <c r="L12" s="24">
        <v>32</v>
      </c>
      <c r="M12" s="24">
        <v>21</v>
      </c>
      <c r="N12" s="26">
        <v>0.54400000000000004</v>
      </c>
      <c r="O12" s="27">
        <v>159.92647058823528</v>
      </c>
      <c r="P12" s="18"/>
      <c r="Q12" s="18"/>
      <c r="R12" s="18"/>
      <c r="S12" s="18"/>
      <c r="T12" s="23"/>
      <c r="U12" s="24">
        <v>2</v>
      </c>
      <c r="V12" s="24">
        <v>0</v>
      </c>
      <c r="W12" s="28">
        <v>0</v>
      </c>
      <c r="X12" s="24">
        <v>0</v>
      </c>
      <c r="Y12" s="24">
        <v>7</v>
      </c>
      <c r="Z12" s="34">
        <v>0.5</v>
      </c>
      <c r="AA12" s="23"/>
      <c r="AB12" s="18"/>
      <c r="AC12" s="18"/>
      <c r="AD12" s="18"/>
      <c r="AE12" s="18"/>
      <c r="AF12" s="23"/>
      <c r="AG12" s="2" t="s">
        <v>147</v>
      </c>
      <c r="AH12" s="2"/>
      <c r="AI12" s="2"/>
      <c r="AJ12" s="2"/>
      <c r="AK12" s="23"/>
      <c r="AL12" s="24"/>
      <c r="AM12" s="24"/>
      <c r="AN12" s="24"/>
      <c r="AO12" s="28"/>
      <c r="AP12" s="29"/>
      <c r="AQ12" s="24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213" customFormat="1" ht="15" customHeight="1" x14ac:dyDescent="0.25">
      <c r="A13" s="212"/>
      <c r="B13" s="24">
        <v>1993</v>
      </c>
      <c r="C13" s="24" t="s">
        <v>39</v>
      </c>
      <c r="D13" s="25" t="s">
        <v>35</v>
      </c>
      <c r="E13" s="24">
        <v>25</v>
      </c>
      <c r="F13" s="24">
        <v>1</v>
      </c>
      <c r="G13" s="28">
        <v>17</v>
      </c>
      <c r="H13" s="24">
        <v>15</v>
      </c>
      <c r="I13" s="24">
        <v>125</v>
      </c>
      <c r="J13" s="24">
        <v>46</v>
      </c>
      <c r="K13" s="24">
        <v>32</v>
      </c>
      <c r="L13" s="24">
        <v>29</v>
      </c>
      <c r="M13" s="24">
        <v>18</v>
      </c>
      <c r="N13" s="26">
        <v>0.625</v>
      </c>
      <c r="O13" s="27">
        <v>200</v>
      </c>
      <c r="P13" s="18"/>
      <c r="Q13" s="18"/>
      <c r="R13" s="18"/>
      <c r="S13" s="18"/>
      <c r="T13" s="23"/>
      <c r="U13" s="24"/>
      <c r="V13" s="24"/>
      <c r="W13" s="28"/>
      <c r="X13" s="24"/>
      <c r="Y13" s="24"/>
      <c r="Z13" s="3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8"/>
      <c r="AP13" s="29"/>
      <c r="AQ13" s="24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213" customFormat="1" ht="15" customHeight="1" x14ac:dyDescent="0.25">
      <c r="A14" s="212"/>
      <c r="B14" s="24">
        <v>1994</v>
      </c>
      <c r="C14" s="24" t="s">
        <v>36</v>
      </c>
      <c r="D14" s="25" t="s">
        <v>35</v>
      </c>
      <c r="E14" s="24">
        <v>16</v>
      </c>
      <c r="F14" s="24">
        <v>0</v>
      </c>
      <c r="G14" s="28">
        <v>3</v>
      </c>
      <c r="H14" s="24">
        <v>11</v>
      </c>
      <c r="I14" s="24">
        <v>84</v>
      </c>
      <c r="J14" s="24">
        <v>47</v>
      </c>
      <c r="K14" s="24">
        <v>25</v>
      </c>
      <c r="L14" s="24">
        <v>9</v>
      </c>
      <c r="M14" s="24">
        <v>3</v>
      </c>
      <c r="N14" s="26">
        <v>0.64100000000000001</v>
      </c>
      <c r="O14" s="27">
        <v>131.04524180967238</v>
      </c>
      <c r="P14" s="18"/>
      <c r="Q14" s="18"/>
      <c r="R14" s="18"/>
      <c r="S14" s="18"/>
      <c r="T14" s="23"/>
      <c r="U14" s="24"/>
      <c r="V14" s="24"/>
      <c r="W14" s="28"/>
      <c r="X14" s="24"/>
      <c r="Y14" s="24"/>
      <c r="Z14" s="3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8"/>
      <c r="AP14" s="29"/>
      <c r="AQ14" s="24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213" customFormat="1" ht="15" customHeight="1" x14ac:dyDescent="0.25">
      <c r="A15" s="212"/>
      <c r="B15" s="24">
        <v>1995</v>
      </c>
      <c r="C15" s="24" t="s">
        <v>36</v>
      </c>
      <c r="D15" s="25" t="s">
        <v>35</v>
      </c>
      <c r="E15" s="24">
        <v>27</v>
      </c>
      <c r="F15" s="24">
        <v>3</v>
      </c>
      <c r="G15" s="28">
        <v>17</v>
      </c>
      <c r="H15" s="24">
        <v>16</v>
      </c>
      <c r="I15" s="24">
        <v>111</v>
      </c>
      <c r="J15" s="24">
        <v>43</v>
      </c>
      <c r="K15" s="24">
        <v>26</v>
      </c>
      <c r="L15" s="24">
        <v>22</v>
      </c>
      <c r="M15" s="24">
        <v>20</v>
      </c>
      <c r="N15" s="34">
        <v>0.56632653061224492</v>
      </c>
      <c r="O15" s="27">
        <v>196</v>
      </c>
      <c r="P15" s="18"/>
      <c r="Q15" s="18"/>
      <c r="R15" s="18"/>
      <c r="S15" s="18"/>
      <c r="T15" s="23"/>
      <c r="U15" s="24"/>
      <c r="V15" s="24"/>
      <c r="W15" s="28"/>
      <c r="X15" s="24"/>
      <c r="Y15" s="24"/>
      <c r="Z15" s="3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8"/>
      <c r="AP15" s="29"/>
      <c r="AQ15" s="24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213" customFormat="1" ht="15" customHeight="1" x14ac:dyDescent="0.25">
      <c r="A16" s="212"/>
      <c r="B16" s="24">
        <v>1996</v>
      </c>
      <c r="C16" s="24" t="s">
        <v>40</v>
      </c>
      <c r="D16" s="25" t="s">
        <v>41</v>
      </c>
      <c r="E16" s="24">
        <v>29</v>
      </c>
      <c r="F16" s="24">
        <v>3</v>
      </c>
      <c r="G16" s="28">
        <v>31</v>
      </c>
      <c r="H16" s="24">
        <v>21</v>
      </c>
      <c r="I16" s="24">
        <v>118</v>
      </c>
      <c r="J16" s="24">
        <v>43</v>
      </c>
      <c r="K16" s="24">
        <v>14</v>
      </c>
      <c r="L16" s="24">
        <v>27</v>
      </c>
      <c r="M16" s="24">
        <v>34</v>
      </c>
      <c r="N16" s="26">
        <v>0.46800000000000003</v>
      </c>
      <c r="O16" s="27">
        <v>252.13675213675214</v>
      </c>
      <c r="P16" s="18" t="s">
        <v>44</v>
      </c>
      <c r="Q16" s="18"/>
      <c r="R16" s="18" t="s">
        <v>95</v>
      </c>
      <c r="S16" s="18"/>
      <c r="T16" s="23"/>
      <c r="U16" s="24">
        <v>10</v>
      </c>
      <c r="V16" s="24">
        <v>0</v>
      </c>
      <c r="W16" s="28">
        <v>9</v>
      </c>
      <c r="X16" s="24">
        <v>3</v>
      </c>
      <c r="Y16" s="24">
        <v>30</v>
      </c>
      <c r="Z16" s="34">
        <v>0.39</v>
      </c>
      <c r="AA16" s="23"/>
      <c r="AB16" s="18"/>
      <c r="AC16" s="18"/>
      <c r="AD16" s="18"/>
      <c r="AE16" s="18"/>
      <c r="AF16" s="23"/>
      <c r="AG16" s="2" t="s">
        <v>142</v>
      </c>
      <c r="AH16" s="2" t="s">
        <v>143</v>
      </c>
      <c r="AI16" s="2" t="s">
        <v>144</v>
      </c>
      <c r="AJ16" s="2"/>
      <c r="AK16" s="23"/>
      <c r="AL16" s="24">
        <v>1</v>
      </c>
      <c r="AM16" s="24"/>
      <c r="AN16" s="24"/>
      <c r="AO16" s="28"/>
      <c r="AP16" s="29"/>
      <c r="AQ16" s="2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213" customFormat="1" ht="15" customHeight="1" x14ac:dyDescent="0.25">
      <c r="A17" s="212"/>
      <c r="B17" s="24">
        <v>1997</v>
      </c>
      <c r="C17" s="24" t="s">
        <v>42</v>
      </c>
      <c r="D17" s="25" t="s">
        <v>43</v>
      </c>
      <c r="E17" s="24">
        <v>21</v>
      </c>
      <c r="F17" s="24">
        <v>2</v>
      </c>
      <c r="G17" s="28">
        <v>21</v>
      </c>
      <c r="H17" s="24">
        <v>11</v>
      </c>
      <c r="I17" s="24">
        <v>67</v>
      </c>
      <c r="J17" s="24">
        <v>23</v>
      </c>
      <c r="K17" s="24">
        <v>6</v>
      </c>
      <c r="L17" s="24">
        <v>15</v>
      </c>
      <c r="M17" s="24">
        <v>23</v>
      </c>
      <c r="N17" s="26">
        <v>0.496</v>
      </c>
      <c r="O17" s="27">
        <v>135.08064516129033</v>
      </c>
      <c r="P17" s="18"/>
      <c r="Q17" s="18"/>
      <c r="R17" s="18"/>
      <c r="S17" s="18"/>
      <c r="T17" s="23"/>
      <c r="U17" s="24">
        <v>4</v>
      </c>
      <c r="V17" s="24">
        <v>0</v>
      </c>
      <c r="W17" s="28">
        <v>1</v>
      </c>
      <c r="X17" s="24">
        <v>1</v>
      </c>
      <c r="Y17" s="24">
        <v>11</v>
      </c>
      <c r="Z17" s="34">
        <v>0.33300000000000002</v>
      </c>
      <c r="AA17" s="23"/>
      <c r="AB17" s="18"/>
      <c r="AC17" s="18"/>
      <c r="AD17" s="18"/>
      <c r="AE17" s="18"/>
      <c r="AF17" s="23"/>
      <c r="AG17" s="2" t="s">
        <v>145</v>
      </c>
      <c r="AH17" s="2"/>
      <c r="AI17" s="2"/>
      <c r="AJ17" s="2"/>
      <c r="AK17" s="23"/>
      <c r="AL17" s="24"/>
      <c r="AM17" s="24"/>
      <c r="AN17" s="24"/>
      <c r="AO17" s="28"/>
      <c r="AP17" s="29"/>
      <c r="AQ17" s="24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s="213" customFormat="1" ht="15" customHeight="1" x14ac:dyDescent="0.25">
      <c r="A18" s="212"/>
      <c r="B18" s="24">
        <v>1998</v>
      </c>
      <c r="C18" s="24" t="s">
        <v>44</v>
      </c>
      <c r="D18" s="25" t="s">
        <v>45</v>
      </c>
      <c r="E18" s="24">
        <v>26</v>
      </c>
      <c r="F18" s="24">
        <v>1</v>
      </c>
      <c r="G18" s="28">
        <v>9</v>
      </c>
      <c r="H18" s="24">
        <v>20</v>
      </c>
      <c r="I18" s="24">
        <v>119</v>
      </c>
      <c r="J18" s="24">
        <v>33</v>
      </c>
      <c r="K18" s="24">
        <v>36</v>
      </c>
      <c r="L18" s="24">
        <v>40</v>
      </c>
      <c r="M18" s="24">
        <v>10</v>
      </c>
      <c r="N18" s="26">
        <v>0.64700000000000002</v>
      </c>
      <c r="O18" s="27">
        <v>183.92581143740338</v>
      </c>
      <c r="P18" s="18"/>
      <c r="Q18" s="18"/>
      <c r="R18" s="18"/>
      <c r="S18" s="18"/>
      <c r="T18" s="23"/>
      <c r="U18" s="24"/>
      <c r="V18" s="24"/>
      <c r="W18" s="28"/>
      <c r="X18" s="24"/>
      <c r="Y18" s="24"/>
      <c r="Z18" s="34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8"/>
      <c r="AP18" s="29"/>
      <c r="AQ18" s="24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213" customFormat="1" ht="15" customHeight="1" x14ac:dyDescent="0.25">
      <c r="A19" s="212"/>
      <c r="B19" s="35">
        <v>1999</v>
      </c>
      <c r="C19" s="35" t="s">
        <v>47</v>
      </c>
      <c r="D19" s="36" t="s">
        <v>35</v>
      </c>
      <c r="E19" s="35"/>
      <c r="F19" s="37" t="s">
        <v>46</v>
      </c>
      <c r="G19" s="68"/>
      <c r="H19" s="38"/>
      <c r="I19" s="35"/>
      <c r="J19" s="35"/>
      <c r="K19" s="35"/>
      <c r="L19" s="35"/>
      <c r="M19" s="35"/>
      <c r="N19" s="39"/>
      <c r="O19" s="27">
        <v>0</v>
      </c>
      <c r="P19" s="18"/>
      <c r="Q19" s="18"/>
      <c r="R19" s="18"/>
      <c r="S19" s="18"/>
      <c r="T19" s="23"/>
      <c r="U19" s="24"/>
      <c r="V19" s="24"/>
      <c r="W19" s="28"/>
      <c r="X19" s="24"/>
      <c r="Y19" s="24"/>
      <c r="Z19" s="34"/>
      <c r="AA19" s="27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8"/>
      <c r="AP19" s="29"/>
      <c r="AQ19" s="24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s="213" customFormat="1" ht="15" customHeight="1" x14ac:dyDescent="0.25">
      <c r="A20" s="212"/>
      <c r="B20" s="24">
        <v>2000</v>
      </c>
      <c r="C20" s="24"/>
      <c r="D20" s="25"/>
      <c r="E20" s="24"/>
      <c r="F20" s="24"/>
      <c r="G20" s="28"/>
      <c r="H20" s="24"/>
      <c r="I20" s="24"/>
      <c r="J20" s="24"/>
      <c r="K20" s="24"/>
      <c r="L20" s="24"/>
      <c r="M20" s="24"/>
      <c r="N20" s="26"/>
      <c r="O20" s="27">
        <v>0</v>
      </c>
      <c r="P20" s="18"/>
      <c r="Q20" s="18"/>
      <c r="R20" s="18"/>
      <c r="S20" s="18"/>
      <c r="T20" s="23"/>
      <c r="U20" s="24"/>
      <c r="V20" s="24"/>
      <c r="W20" s="28"/>
      <c r="X20" s="24"/>
      <c r="Y20" s="24"/>
      <c r="Z20" s="34"/>
      <c r="AA20" s="27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8"/>
      <c r="AP20" s="29"/>
      <c r="AQ20" s="24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s="213" customFormat="1" ht="15" customHeight="1" x14ac:dyDescent="0.25">
      <c r="A21" s="212"/>
      <c r="B21" s="35">
        <v>2001</v>
      </c>
      <c r="C21" s="35" t="s">
        <v>40</v>
      </c>
      <c r="D21" s="36" t="s">
        <v>35</v>
      </c>
      <c r="E21" s="35"/>
      <c r="F21" s="37" t="s">
        <v>46</v>
      </c>
      <c r="G21" s="68"/>
      <c r="H21" s="38"/>
      <c r="I21" s="35"/>
      <c r="J21" s="35"/>
      <c r="K21" s="35"/>
      <c r="L21" s="35"/>
      <c r="M21" s="35"/>
      <c r="N21" s="39"/>
      <c r="O21" s="27">
        <v>0</v>
      </c>
      <c r="P21" s="18"/>
      <c r="Q21" s="18"/>
      <c r="R21" s="18"/>
      <c r="S21" s="18"/>
      <c r="T21" s="23"/>
      <c r="U21" s="24"/>
      <c r="V21" s="24"/>
      <c r="W21" s="28"/>
      <c r="X21" s="24"/>
      <c r="Y21" s="24"/>
      <c r="Z21" s="34"/>
      <c r="AA21" s="27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4"/>
      <c r="AN21" s="24"/>
      <c r="AO21" s="28"/>
      <c r="AP21" s="29"/>
      <c r="AQ21" s="24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s="213" customFormat="1" ht="15" customHeight="1" x14ac:dyDescent="0.2">
      <c r="A22" s="214"/>
      <c r="B22" s="16" t="s">
        <v>7</v>
      </c>
      <c r="C22" s="17"/>
      <c r="D22" s="15"/>
      <c r="E22" s="18">
        <v>228</v>
      </c>
      <c r="F22" s="18">
        <v>17</v>
      </c>
      <c r="G22" s="18">
        <v>132</v>
      </c>
      <c r="H22" s="18">
        <v>150</v>
      </c>
      <c r="I22" s="18">
        <v>929</v>
      </c>
      <c r="J22" s="18">
        <v>326</v>
      </c>
      <c r="K22" s="18">
        <v>239</v>
      </c>
      <c r="L22" s="18">
        <v>215</v>
      </c>
      <c r="M22" s="18">
        <v>149</v>
      </c>
      <c r="N22" s="40">
        <v>0.5547668178600601</v>
      </c>
      <c r="O22" s="23">
        <v>1674.577444237734</v>
      </c>
      <c r="P22" s="105" t="s">
        <v>139</v>
      </c>
      <c r="Q22" s="105" t="s">
        <v>139</v>
      </c>
      <c r="R22" s="105" t="s">
        <v>139</v>
      </c>
      <c r="S22" s="105" t="s">
        <v>139</v>
      </c>
      <c r="T22" s="23"/>
      <c r="U22" s="18">
        <v>19</v>
      </c>
      <c r="V22" s="18">
        <v>1</v>
      </c>
      <c r="W22" s="18">
        <v>12</v>
      </c>
      <c r="X22" s="18">
        <v>5</v>
      </c>
      <c r="Y22" s="18">
        <v>59</v>
      </c>
      <c r="Z22" s="40">
        <v>0.55600000000000005</v>
      </c>
      <c r="AA22" s="23"/>
      <c r="AB22" s="105" t="s">
        <v>139</v>
      </c>
      <c r="AC22" s="105" t="s">
        <v>139</v>
      </c>
      <c r="AD22" s="105" t="s">
        <v>139</v>
      </c>
      <c r="AE22" s="105" t="s">
        <v>139</v>
      </c>
      <c r="AF22" s="23"/>
      <c r="AG22" s="105" t="s">
        <v>148</v>
      </c>
      <c r="AH22" s="105" t="s">
        <v>129</v>
      </c>
      <c r="AI22" s="105" t="s">
        <v>129</v>
      </c>
      <c r="AJ22" s="105" t="s">
        <v>121</v>
      </c>
      <c r="AK22" s="23"/>
      <c r="AL22" s="18">
        <v>2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s="213" customFormat="1" ht="15" customHeight="1" x14ac:dyDescent="0.2">
      <c r="A23" s="214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15"/>
      <c r="O23" s="23"/>
      <c r="P23" s="22"/>
      <c r="Q23" s="20"/>
      <c r="R23" s="216"/>
      <c r="S23" s="217"/>
      <c r="T23" s="23"/>
      <c r="U23" s="17"/>
      <c r="V23" s="14"/>
      <c r="W23" s="14"/>
      <c r="X23" s="14"/>
      <c r="Y23" s="14"/>
      <c r="Z23" s="15"/>
      <c r="AA23" s="23"/>
      <c r="AB23" s="22"/>
      <c r="AC23" s="20"/>
      <c r="AD23" s="216"/>
      <c r="AE23" s="217"/>
      <c r="AF23" s="23"/>
      <c r="AG23" s="218">
        <v>0.25</v>
      </c>
      <c r="AH23" s="219">
        <v>0</v>
      </c>
      <c r="AI23" s="219">
        <v>0</v>
      </c>
      <c r="AJ23" s="220">
        <v>0</v>
      </c>
      <c r="AK23" s="23"/>
      <c r="AL23" s="17"/>
      <c r="AM23" s="14"/>
      <c r="AN23" s="14"/>
      <c r="AO23" s="14"/>
      <c r="AP23" s="14"/>
      <c r="AQ23" s="15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15" customHeight="1" x14ac:dyDescent="0.2">
      <c r="A24" s="212"/>
      <c r="B24" s="41" t="s">
        <v>2</v>
      </c>
      <c r="C24" s="29"/>
      <c r="D24" s="42">
        <v>685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2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s="213" customFormat="1" ht="15" customHeight="1" x14ac:dyDescent="0.25">
      <c r="A25" s="21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7"/>
      <c r="P25" s="43"/>
      <c r="Q25" s="46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2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212"/>
      <c r="B26" s="22" t="s">
        <v>24</v>
      </c>
      <c r="C26" s="47"/>
      <c r="D26" s="47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43"/>
      <c r="K26" s="18" t="s">
        <v>26</v>
      </c>
      <c r="L26" s="18" t="s">
        <v>27</v>
      </c>
      <c r="M26" s="18" t="s">
        <v>28</v>
      </c>
      <c r="N26" s="18" t="s">
        <v>21</v>
      </c>
      <c r="O26" s="23"/>
      <c r="P26" s="48" t="s">
        <v>29</v>
      </c>
      <c r="Q26" s="48"/>
      <c r="R26" s="12"/>
      <c r="S26" s="12"/>
      <c r="T26" s="49"/>
      <c r="U26" s="49"/>
      <c r="V26" s="49"/>
      <c r="W26" s="49"/>
      <c r="X26" s="49"/>
      <c r="Y26" s="12"/>
      <c r="Z26" s="12"/>
      <c r="AA26" s="12"/>
      <c r="AB26" s="12"/>
      <c r="AC26" s="12"/>
      <c r="AD26" s="12"/>
      <c r="AE26" s="50"/>
      <c r="AF26" s="23"/>
      <c r="AG26" s="48" t="s">
        <v>283</v>
      </c>
      <c r="AH26" s="12"/>
      <c r="AI26" s="49"/>
      <c r="AJ26" s="12"/>
      <c r="AK26" s="12"/>
      <c r="AL26" s="12"/>
      <c r="AM26" s="12"/>
      <c r="AN26" s="12"/>
      <c r="AO26" s="12"/>
      <c r="AP26" s="12"/>
      <c r="AQ26" s="50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5">
      <c r="A27" s="212"/>
      <c r="B27" s="48" t="s">
        <v>12</v>
      </c>
      <c r="C27" s="12"/>
      <c r="D27" s="50"/>
      <c r="E27" s="24">
        <v>228</v>
      </c>
      <c r="F27" s="24">
        <v>17</v>
      </c>
      <c r="G27" s="24">
        <v>132</v>
      </c>
      <c r="H27" s="24">
        <v>150</v>
      </c>
      <c r="I27" s="24">
        <v>929</v>
      </c>
      <c r="J27" s="43"/>
      <c r="K27" s="51">
        <v>0.65350877192982459</v>
      </c>
      <c r="L27" s="51">
        <v>0.65789473684210531</v>
      </c>
      <c r="M27" s="51">
        <v>4.0745614035087723</v>
      </c>
      <c r="N27" s="26">
        <v>0.5547668178600601</v>
      </c>
      <c r="O27" s="27">
        <f>PRODUCT(I27/N27)</f>
        <v>1674.5774442377342</v>
      </c>
      <c r="P27" s="231" t="s">
        <v>9</v>
      </c>
      <c r="Q27" s="253"/>
      <c r="R27" s="232"/>
      <c r="S27" s="254"/>
      <c r="T27" s="254"/>
      <c r="U27" s="254"/>
      <c r="V27" s="254"/>
      <c r="W27" s="254"/>
      <c r="X27" s="254"/>
      <c r="Y27" s="255"/>
      <c r="Z27" s="255"/>
      <c r="AA27" s="232"/>
      <c r="AB27" s="232"/>
      <c r="AC27" s="255"/>
      <c r="AD27" s="256"/>
      <c r="AE27" s="257"/>
      <c r="AF27" s="23"/>
      <c r="AG27" s="270">
        <v>5831</v>
      </c>
      <c r="AH27" s="276" t="s">
        <v>280</v>
      </c>
      <c r="AI27" s="232"/>
      <c r="AJ27" s="255"/>
      <c r="AK27" s="232"/>
      <c r="AL27" s="232"/>
      <c r="AM27" s="232"/>
      <c r="AN27" s="232"/>
      <c r="AO27" s="232"/>
      <c r="AP27" s="232"/>
      <c r="AQ27" s="23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ht="15" customHeight="1" x14ac:dyDescent="0.25">
      <c r="A28" s="212"/>
      <c r="B28" s="52" t="s">
        <v>14</v>
      </c>
      <c r="C28" s="53"/>
      <c r="D28" s="54"/>
      <c r="E28" s="24">
        <v>19</v>
      </c>
      <c r="F28" s="24">
        <v>1</v>
      </c>
      <c r="G28" s="24">
        <v>12</v>
      </c>
      <c r="H28" s="24">
        <v>5</v>
      </c>
      <c r="I28" s="24">
        <v>59</v>
      </c>
      <c r="J28" s="43"/>
      <c r="K28" s="51">
        <v>0.68421052631578949</v>
      </c>
      <c r="L28" s="51">
        <v>0.26315789473684209</v>
      </c>
      <c r="M28" s="51">
        <v>3.1052631578947367</v>
      </c>
      <c r="N28" s="26">
        <v>0.41549295774647887</v>
      </c>
      <c r="O28" s="27">
        <f>PRODUCT(I28/N28)</f>
        <v>142</v>
      </c>
      <c r="P28" s="258" t="s">
        <v>140</v>
      </c>
      <c r="Q28" s="259"/>
      <c r="R28" s="254"/>
      <c r="S28" s="254"/>
      <c r="T28" s="254"/>
      <c r="U28" s="254"/>
      <c r="V28" s="254"/>
      <c r="W28" s="254"/>
      <c r="X28" s="254"/>
      <c r="Y28" s="260"/>
      <c r="Z28" s="260"/>
      <c r="AA28" s="254"/>
      <c r="AB28" s="254"/>
      <c r="AC28" s="260"/>
      <c r="AD28" s="261"/>
      <c r="AE28" s="257"/>
      <c r="AF28" s="23"/>
      <c r="AG28" s="270">
        <v>5510</v>
      </c>
      <c r="AH28" s="261" t="s">
        <v>281</v>
      </c>
      <c r="AI28" s="254"/>
      <c r="AJ28" s="260"/>
      <c r="AK28" s="254"/>
      <c r="AL28" s="254"/>
      <c r="AM28" s="254"/>
      <c r="AN28" s="254"/>
      <c r="AO28" s="254"/>
      <c r="AP28" s="254"/>
      <c r="AQ28" s="257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ht="15" customHeight="1" x14ac:dyDescent="0.25">
      <c r="A29" s="212"/>
      <c r="B29" s="55" t="s">
        <v>15</v>
      </c>
      <c r="C29" s="56"/>
      <c r="D29" s="57"/>
      <c r="E29" s="33">
        <v>26</v>
      </c>
      <c r="F29" s="33">
        <v>3</v>
      </c>
      <c r="G29" s="33">
        <v>11</v>
      </c>
      <c r="H29" s="33">
        <v>31</v>
      </c>
      <c r="I29" s="33">
        <v>139</v>
      </c>
      <c r="J29" s="43"/>
      <c r="K29" s="58">
        <v>0.54</v>
      </c>
      <c r="L29" s="58">
        <v>1.19</v>
      </c>
      <c r="M29" s="58">
        <v>5.3478260869565215</v>
      </c>
      <c r="N29" s="59">
        <v>0.65775401069518713</v>
      </c>
      <c r="O29" s="27">
        <f>PRODUCT(I29/N29)</f>
        <v>211.32520325203254</v>
      </c>
      <c r="P29" s="258" t="s">
        <v>141</v>
      </c>
      <c r="Q29" s="259"/>
      <c r="R29" s="254"/>
      <c r="S29" s="254"/>
      <c r="T29" s="254"/>
      <c r="U29" s="254"/>
      <c r="V29" s="254"/>
      <c r="W29" s="254"/>
      <c r="X29" s="254"/>
      <c r="Y29" s="260"/>
      <c r="Z29" s="260"/>
      <c r="AA29" s="254"/>
      <c r="AB29" s="254"/>
      <c r="AC29" s="260"/>
      <c r="AD29" s="261"/>
      <c r="AE29" s="257"/>
      <c r="AF29" s="23"/>
      <c r="AG29" s="270">
        <v>5169</v>
      </c>
      <c r="AH29" s="261" t="s">
        <v>282</v>
      </c>
      <c r="AI29" s="254"/>
      <c r="AJ29" s="260"/>
      <c r="AK29" s="254"/>
      <c r="AL29" s="254"/>
      <c r="AM29" s="254"/>
      <c r="AN29" s="254"/>
      <c r="AO29" s="254"/>
      <c r="AP29" s="254"/>
      <c r="AQ29" s="257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5" customHeight="1" x14ac:dyDescent="0.2">
      <c r="A30" s="212"/>
      <c r="B30" s="60" t="s">
        <v>25</v>
      </c>
      <c r="C30" s="61"/>
      <c r="D30" s="62"/>
      <c r="E30" s="18">
        <v>273</v>
      </c>
      <c r="F30" s="18">
        <v>21</v>
      </c>
      <c r="G30" s="18">
        <v>155</v>
      </c>
      <c r="H30" s="18">
        <v>186</v>
      </c>
      <c r="I30" s="18">
        <v>1127</v>
      </c>
      <c r="J30" s="43"/>
      <c r="K30" s="63">
        <v>0.64</v>
      </c>
      <c r="L30" s="63">
        <v>0.68</v>
      </c>
      <c r="M30" s="63">
        <v>4.13</v>
      </c>
      <c r="N30" s="40">
        <f>PRODUCT(I30/O30)</f>
        <v>0.55574659927341863</v>
      </c>
      <c r="O30" s="23">
        <f>SUM(O27:O29)</f>
        <v>2027.9026474897667</v>
      </c>
      <c r="P30" s="262" t="s">
        <v>10</v>
      </c>
      <c r="Q30" s="263"/>
      <c r="R30" s="264"/>
      <c r="S30" s="264"/>
      <c r="T30" s="264"/>
      <c r="U30" s="264"/>
      <c r="V30" s="264"/>
      <c r="W30" s="264"/>
      <c r="X30" s="264"/>
      <c r="Y30" s="265"/>
      <c r="Z30" s="265"/>
      <c r="AA30" s="264"/>
      <c r="AB30" s="264"/>
      <c r="AC30" s="265"/>
      <c r="AD30" s="159"/>
      <c r="AE30" s="266"/>
      <c r="AF30" s="23"/>
      <c r="AG30" s="83"/>
      <c r="AH30" s="159"/>
      <c r="AI30" s="296"/>
      <c r="AJ30" s="265"/>
      <c r="AK30" s="264"/>
      <c r="AL30" s="264"/>
      <c r="AM30" s="264"/>
      <c r="AN30" s="264"/>
      <c r="AO30" s="264"/>
      <c r="AP30" s="264"/>
      <c r="AQ30" s="266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ht="13.5" customHeight="1" x14ac:dyDescent="0.25">
      <c r="A31" s="212"/>
      <c r="B31" s="45"/>
      <c r="C31" s="45"/>
      <c r="D31" s="45"/>
      <c r="E31" s="45"/>
      <c r="F31" s="45"/>
      <c r="G31" s="45"/>
      <c r="H31" s="45"/>
      <c r="I31" s="45"/>
      <c r="J31" s="43"/>
      <c r="K31" s="45"/>
      <c r="L31" s="45"/>
      <c r="M31" s="45"/>
      <c r="N31" s="44"/>
      <c r="O31" s="23"/>
      <c r="P31" s="43"/>
      <c r="Q31" s="46"/>
      <c r="R31" s="43"/>
      <c r="S31" s="43"/>
      <c r="T31" s="23"/>
      <c r="U31" s="23"/>
      <c r="V31" s="64"/>
      <c r="W31" s="43"/>
      <c r="X31" s="43"/>
      <c r="Y31" s="43"/>
      <c r="Z31" s="43"/>
      <c r="AA31" s="43"/>
      <c r="AB31" s="43"/>
      <c r="AC31" s="43"/>
      <c r="AD31" s="43"/>
      <c r="AE31" s="43"/>
      <c r="AF31" s="23"/>
      <c r="AG31" s="23"/>
      <c r="AH31" s="64"/>
      <c r="AI31" s="43"/>
      <c r="AJ31" s="43"/>
      <c r="AK31" s="2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5" customHeight="1" x14ac:dyDescent="0.25">
      <c r="A32" s="212"/>
      <c r="B32" s="221" t="s">
        <v>48</v>
      </c>
      <c r="C32" s="139"/>
      <c r="D32" s="139" t="s">
        <v>49</v>
      </c>
      <c r="E32" s="138"/>
      <c r="F32" s="23"/>
      <c r="G32" s="64"/>
      <c r="H32" s="64"/>
      <c r="I32" s="23"/>
      <c r="J32" s="23"/>
      <c r="K32" s="23"/>
      <c r="L32" s="23"/>
      <c r="M32" s="194" t="s">
        <v>50</v>
      </c>
      <c r="N32" s="23"/>
      <c r="O32" s="23"/>
      <c r="P32" s="23"/>
      <c r="Q32" s="23"/>
      <c r="R32" s="23"/>
      <c r="S32" s="23"/>
      <c r="T32" s="23"/>
      <c r="U32" s="139" t="s">
        <v>52</v>
      </c>
      <c r="V32" s="23"/>
      <c r="W32" s="23"/>
      <c r="X32" s="23"/>
      <c r="Y32" s="23"/>
      <c r="Z32" s="23"/>
      <c r="AA32" s="23"/>
      <c r="AB32" s="23"/>
      <c r="AC32" s="23"/>
      <c r="AD32" s="139" t="s">
        <v>51</v>
      </c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14.25" customHeight="1" x14ac:dyDescent="0.2">
      <c r="A33" s="212"/>
      <c r="B33" s="139"/>
      <c r="C33" s="139"/>
      <c r="D33" s="194"/>
      <c r="E33" s="139"/>
      <c r="F33" s="43"/>
      <c r="G33" s="43"/>
      <c r="H33" s="43"/>
      <c r="I33" s="43"/>
      <c r="J33" s="43"/>
      <c r="K33" s="43"/>
      <c r="L33" s="43"/>
      <c r="M33" s="4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</row>
    <row r="34" spans="1:55" ht="15" customHeight="1" x14ac:dyDescent="0.2">
      <c r="A34" s="212"/>
      <c r="B34" s="267" t="s">
        <v>162</v>
      </c>
      <c r="C34" s="268"/>
      <c r="D34" s="268"/>
      <c r="E34" s="268"/>
      <c r="F34" s="268" t="s">
        <v>163</v>
      </c>
      <c r="G34" s="268" t="s">
        <v>3</v>
      </c>
      <c r="H34" s="268" t="s">
        <v>5</v>
      </c>
      <c r="I34" s="268" t="s">
        <v>6</v>
      </c>
      <c r="J34" s="268" t="s">
        <v>164</v>
      </c>
      <c r="K34" s="32" t="s">
        <v>16</v>
      </c>
      <c r="L34" s="43"/>
      <c r="M34" s="251" t="s">
        <v>165</v>
      </c>
      <c r="N34" s="252"/>
      <c r="O34" s="252"/>
      <c r="P34" s="268" t="s">
        <v>3</v>
      </c>
      <c r="Q34" s="268" t="s">
        <v>5</v>
      </c>
      <c r="R34" s="268" t="s">
        <v>6</v>
      </c>
      <c r="S34" s="268" t="s">
        <v>164</v>
      </c>
      <c r="T34" s="252"/>
      <c r="U34" s="32" t="s">
        <v>16</v>
      </c>
      <c r="V34" s="43"/>
      <c r="W34" s="251" t="s">
        <v>166</v>
      </c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69"/>
      <c r="AI34" s="251"/>
      <c r="AJ34" s="69"/>
      <c r="AK34" s="69"/>
      <c r="AL34" s="69"/>
      <c r="AM34" s="252"/>
      <c r="AN34" s="252"/>
      <c r="AO34" s="252"/>
      <c r="AP34" s="252"/>
      <c r="AQ34" s="113"/>
      <c r="AR34" s="23"/>
      <c r="AS34" s="23"/>
    </row>
    <row r="35" spans="1:55" ht="15" customHeight="1" x14ac:dyDescent="0.2">
      <c r="A35" s="212"/>
      <c r="B35" s="270">
        <v>1987</v>
      </c>
      <c r="C35" s="271" t="s">
        <v>34</v>
      </c>
      <c r="D35" s="254" t="s">
        <v>35</v>
      </c>
      <c r="E35" s="271"/>
      <c r="F35" s="271">
        <v>16</v>
      </c>
      <c r="G35" s="271">
        <v>3</v>
      </c>
      <c r="H35" s="272">
        <f>PRODUCT((F7+G7)/E7)</f>
        <v>0</v>
      </c>
      <c r="I35" s="272">
        <f>PRODUCT(H7/E7)</f>
        <v>0.66666666666666663</v>
      </c>
      <c r="J35" s="272">
        <f>PRODUCT(F7+G7+H7)/E7</f>
        <v>0.66666666666666663</v>
      </c>
      <c r="K35" s="273">
        <f>PRODUCT(I7/E7)</f>
        <v>0.66666666666666663</v>
      </c>
      <c r="L35" s="46"/>
      <c r="M35" s="274" t="s">
        <v>175</v>
      </c>
      <c r="N35" s="271"/>
      <c r="O35" s="271">
        <v>20</v>
      </c>
      <c r="P35" s="293" t="s">
        <v>239</v>
      </c>
      <c r="Q35" s="271"/>
      <c r="R35" s="293" t="s">
        <v>216</v>
      </c>
      <c r="S35" s="293" t="s">
        <v>227</v>
      </c>
      <c r="T35" s="272"/>
      <c r="U35" s="273" t="s">
        <v>193</v>
      </c>
      <c r="V35" s="46"/>
      <c r="W35" s="274" t="s">
        <v>168</v>
      </c>
      <c r="X35" s="261"/>
      <c r="Y35" s="254"/>
      <c r="Z35" s="254"/>
      <c r="AA35" s="254"/>
      <c r="AB35" s="254"/>
      <c r="AC35" s="254"/>
      <c r="AD35" s="254"/>
      <c r="AE35" s="254"/>
      <c r="AF35" s="254"/>
      <c r="AG35" s="260"/>
      <c r="AH35" s="275"/>
      <c r="AI35" s="274"/>
      <c r="AJ35" s="276"/>
      <c r="AK35" s="254"/>
      <c r="AL35" s="254"/>
      <c r="AM35" s="254"/>
      <c r="AN35" s="254"/>
      <c r="AO35" s="254"/>
      <c r="AP35" s="254"/>
      <c r="AQ35" s="257"/>
      <c r="AR35" s="23"/>
      <c r="AS35" s="23"/>
    </row>
    <row r="36" spans="1:55" ht="15" customHeight="1" x14ac:dyDescent="0.2">
      <c r="A36" s="212"/>
      <c r="B36" s="270">
        <v>1988</v>
      </c>
      <c r="C36" s="271" t="s">
        <v>36</v>
      </c>
      <c r="D36" s="254" t="s">
        <v>35</v>
      </c>
      <c r="E36" s="271"/>
      <c r="F36" s="271">
        <v>17</v>
      </c>
      <c r="G36" s="271">
        <v>17</v>
      </c>
      <c r="H36" s="272">
        <f t="shared" ref="H36:H46" si="0">PRODUCT((F8+G8)/E8)</f>
        <v>0.11764705882352941</v>
      </c>
      <c r="I36" s="272">
        <f t="shared" ref="I36:I46" si="1">PRODUCT(H8/E8)</f>
        <v>0.35294117647058826</v>
      </c>
      <c r="J36" s="272">
        <f t="shared" ref="J36:J46" si="2">PRODUCT(F8+G8+H8)/E8</f>
        <v>0.47058823529411764</v>
      </c>
      <c r="K36" s="273">
        <f t="shared" ref="K36:K46" si="3">PRODUCT(I8/E8)</f>
        <v>2.3529411764705883</v>
      </c>
      <c r="L36" s="46"/>
      <c r="M36" s="274" t="s">
        <v>176</v>
      </c>
      <c r="N36" s="271"/>
      <c r="O36" s="271">
        <v>20</v>
      </c>
      <c r="P36" s="293" t="s">
        <v>240</v>
      </c>
      <c r="Q36" s="293" t="s">
        <v>205</v>
      </c>
      <c r="R36" s="293" t="s">
        <v>217</v>
      </c>
      <c r="S36" s="293" t="s">
        <v>228</v>
      </c>
      <c r="T36" s="272"/>
      <c r="U36" s="273" t="s">
        <v>194</v>
      </c>
      <c r="V36" s="46"/>
      <c r="W36" s="277" t="s">
        <v>170</v>
      </c>
      <c r="X36" s="261"/>
      <c r="Y36" s="261" t="s">
        <v>191</v>
      </c>
      <c r="Z36" s="290"/>
      <c r="AA36" s="290"/>
      <c r="AB36" s="290"/>
      <c r="AC36" s="290"/>
      <c r="AD36" s="290"/>
      <c r="AE36" s="290"/>
      <c r="AF36" s="290"/>
      <c r="AG36" s="290" t="s">
        <v>192</v>
      </c>
      <c r="AH36" s="276"/>
      <c r="AI36" s="278"/>
      <c r="AJ36" s="261"/>
      <c r="AK36" s="254"/>
      <c r="AL36" s="254"/>
      <c r="AM36" s="254"/>
      <c r="AN36" s="254"/>
      <c r="AO36" s="254"/>
      <c r="AP36" s="271"/>
      <c r="AQ36" s="257"/>
      <c r="AR36" s="23"/>
      <c r="AS36" s="23"/>
    </row>
    <row r="37" spans="1:55" ht="15" customHeight="1" x14ac:dyDescent="0.2">
      <c r="A37" s="212"/>
      <c r="B37" s="270">
        <v>1989</v>
      </c>
      <c r="C37" s="271" t="s">
        <v>54</v>
      </c>
      <c r="D37" s="254" t="s">
        <v>35</v>
      </c>
      <c r="E37" s="271"/>
      <c r="F37" s="271">
        <v>18</v>
      </c>
      <c r="G37" s="271"/>
      <c r="H37" s="272"/>
      <c r="I37" s="272"/>
      <c r="J37" s="272"/>
      <c r="K37" s="273"/>
      <c r="L37" s="46"/>
      <c r="M37" s="274" t="s">
        <v>177</v>
      </c>
      <c r="N37" s="271"/>
      <c r="O37" s="271">
        <v>21</v>
      </c>
      <c r="P37" s="293" t="s">
        <v>241</v>
      </c>
      <c r="Q37" s="293" t="s">
        <v>206</v>
      </c>
      <c r="R37" s="293" t="s">
        <v>218</v>
      </c>
      <c r="S37" s="293" t="s">
        <v>229</v>
      </c>
      <c r="T37" s="272"/>
      <c r="U37" s="273" t="s">
        <v>195</v>
      </c>
      <c r="V37" s="46"/>
      <c r="W37" s="277"/>
      <c r="X37" s="261"/>
      <c r="Y37" s="261"/>
      <c r="Z37" s="254"/>
      <c r="AA37" s="254"/>
      <c r="AB37" s="254"/>
      <c r="AC37" s="261"/>
      <c r="AD37" s="254"/>
      <c r="AE37" s="254"/>
      <c r="AF37" s="254"/>
      <c r="AG37" s="254"/>
      <c r="AH37" s="257"/>
      <c r="AI37" s="261"/>
      <c r="AJ37" s="261"/>
      <c r="AK37" s="254"/>
      <c r="AL37" s="254"/>
      <c r="AM37" s="261"/>
      <c r="AN37" s="254"/>
      <c r="AO37" s="254"/>
      <c r="AP37" s="271"/>
      <c r="AQ37" s="257"/>
      <c r="AR37" s="23"/>
      <c r="AS37" s="23"/>
    </row>
    <row r="38" spans="1:55" ht="15" customHeight="1" x14ac:dyDescent="0.2">
      <c r="A38" s="212"/>
      <c r="B38" s="270">
        <v>1990</v>
      </c>
      <c r="C38" s="271" t="s">
        <v>37</v>
      </c>
      <c r="D38" s="254" t="s">
        <v>35</v>
      </c>
      <c r="E38" s="271"/>
      <c r="F38" s="271">
        <v>19</v>
      </c>
      <c r="G38" s="271">
        <v>19</v>
      </c>
      <c r="H38" s="272">
        <f t="shared" si="0"/>
        <v>0.10526315789473684</v>
      </c>
      <c r="I38" s="272">
        <f t="shared" si="1"/>
        <v>0.68421052631578949</v>
      </c>
      <c r="J38" s="272">
        <f t="shared" si="2"/>
        <v>0.78947368421052633</v>
      </c>
      <c r="K38" s="273">
        <f t="shared" si="3"/>
        <v>3.5263157894736841</v>
      </c>
      <c r="L38" s="46"/>
      <c r="M38" s="274" t="s">
        <v>178</v>
      </c>
      <c r="N38" s="271"/>
      <c r="O38" s="271"/>
      <c r="P38" s="293" t="s">
        <v>242</v>
      </c>
      <c r="Q38" s="293" t="s">
        <v>207</v>
      </c>
      <c r="R38" s="293" t="s">
        <v>219</v>
      </c>
      <c r="S38" s="293" t="s">
        <v>230</v>
      </c>
      <c r="T38" s="272"/>
      <c r="U38" s="273" t="s">
        <v>196</v>
      </c>
      <c r="V38" s="46"/>
      <c r="W38" s="277"/>
      <c r="X38" s="261"/>
      <c r="Y38" s="261"/>
      <c r="Z38" s="254"/>
      <c r="AA38" s="254"/>
      <c r="AB38" s="254"/>
      <c r="AC38" s="261"/>
      <c r="AD38" s="254"/>
      <c r="AE38" s="254"/>
      <c r="AF38" s="254"/>
      <c r="AG38" s="254"/>
      <c r="AH38" s="257"/>
      <c r="AI38" s="278"/>
      <c r="AJ38" s="261"/>
      <c r="AK38" s="254"/>
      <c r="AL38" s="254"/>
      <c r="AM38" s="261"/>
      <c r="AN38" s="254"/>
      <c r="AO38" s="254"/>
      <c r="AP38" s="271"/>
      <c r="AQ38" s="257"/>
      <c r="AR38" s="23"/>
      <c r="AS38" s="23"/>
    </row>
    <row r="39" spans="1:55" ht="15" customHeight="1" x14ac:dyDescent="0.2">
      <c r="A39" s="212"/>
      <c r="B39" s="270">
        <v>1991</v>
      </c>
      <c r="C39" s="271" t="s">
        <v>37</v>
      </c>
      <c r="D39" s="254" t="s">
        <v>35</v>
      </c>
      <c r="E39" s="271"/>
      <c r="F39" s="271">
        <v>20</v>
      </c>
      <c r="G39" s="271">
        <v>22</v>
      </c>
      <c r="H39" s="272">
        <f t="shared" si="0"/>
        <v>0.72727272727272729</v>
      </c>
      <c r="I39" s="291">
        <f t="shared" si="1"/>
        <v>0.90909090909090906</v>
      </c>
      <c r="J39" s="272">
        <f t="shared" si="2"/>
        <v>1.6363636363636365</v>
      </c>
      <c r="K39" s="273">
        <f t="shared" si="3"/>
        <v>4.9545454545454541</v>
      </c>
      <c r="L39" s="46"/>
      <c r="M39" s="274" t="s">
        <v>179</v>
      </c>
      <c r="N39" s="271"/>
      <c r="O39" s="271"/>
      <c r="P39" s="293" t="s">
        <v>243</v>
      </c>
      <c r="Q39" s="293" t="s">
        <v>208</v>
      </c>
      <c r="R39" s="293" t="s">
        <v>193</v>
      </c>
      <c r="S39" s="293" t="s">
        <v>231</v>
      </c>
      <c r="T39" s="272"/>
      <c r="U39" s="273" t="s">
        <v>197</v>
      </c>
      <c r="V39" s="46"/>
      <c r="W39" s="277"/>
      <c r="X39" s="261"/>
      <c r="Y39" s="261"/>
      <c r="Z39" s="254"/>
      <c r="AA39" s="254"/>
      <c r="AB39" s="254"/>
      <c r="AC39" s="261"/>
      <c r="AD39" s="254"/>
      <c r="AE39" s="254"/>
      <c r="AF39" s="254"/>
      <c r="AG39" s="254"/>
      <c r="AH39" s="257"/>
      <c r="AI39" s="278"/>
      <c r="AJ39" s="261"/>
      <c r="AK39" s="254"/>
      <c r="AL39" s="254"/>
      <c r="AM39" s="261"/>
      <c r="AN39" s="254"/>
      <c r="AO39" s="254"/>
      <c r="AP39" s="254"/>
      <c r="AQ39" s="257"/>
      <c r="AR39" s="23"/>
      <c r="AS39" s="23"/>
    </row>
    <row r="40" spans="1:55" ht="15" customHeight="1" x14ac:dyDescent="0.2">
      <c r="A40" s="212"/>
      <c r="B40" s="270">
        <v>1992</v>
      </c>
      <c r="C40" s="271" t="s">
        <v>38</v>
      </c>
      <c r="D40" s="254" t="s">
        <v>35</v>
      </c>
      <c r="E40" s="271"/>
      <c r="F40" s="271">
        <v>21</v>
      </c>
      <c r="G40" s="271">
        <v>23</v>
      </c>
      <c r="H40" s="272">
        <f t="shared" si="0"/>
        <v>0.91304347826086951</v>
      </c>
      <c r="I40" s="272">
        <f t="shared" si="1"/>
        <v>0.65217391304347827</v>
      </c>
      <c r="J40" s="272">
        <f t="shared" si="2"/>
        <v>1.5652173913043479</v>
      </c>
      <c r="K40" s="273">
        <f t="shared" si="3"/>
        <v>3.7826086956521738</v>
      </c>
      <c r="L40" s="46"/>
      <c r="M40" s="274" t="s">
        <v>180</v>
      </c>
      <c r="N40" s="271"/>
      <c r="O40" s="271"/>
      <c r="P40" s="293" t="s">
        <v>244</v>
      </c>
      <c r="Q40" s="293" t="s">
        <v>209</v>
      </c>
      <c r="R40" s="293" t="s">
        <v>220</v>
      </c>
      <c r="S40" s="293" t="s">
        <v>232</v>
      </c>
      <c r="T40" s="272"/>
      <c r="U40" s="273" t="s">
        <v>198</v>
      </c>
      <c r="V40" s="46"/>
      <c r="W40" s="277"/>
      <c r="X40" s="261"/>
      <c r="Y40" s="261"/>
      <c r="Z40" s="254"/>
      <c r="AA40" s="254"/>
      <c r="AB40" s="254"/>
      <c r="AC40" s="261"/>
      <c r="AD40" s="254"/>
      <c r="AE40" s="254"/>
      <c r="AF40" s="254"/>
      <c r="AG40" s="254"/>
      <c r="AH40" s="257"/>
      <c r="AI40" s="278"/>
      <c r="AJ40" s="261"/>
      <c r="AK40" s="254"/>
      <c r="AL40" s="254"/>
      <c r="AM40" s="261"/>
      <c r="AN40" s="254"/>
      <c r="AO40" s="254"/>
      <c r="AP40" s="254"/>
      <c r="AQ40" s="257"/>
      <c r="AR40" s="23"/>
      <c r="AS40" s="23"/>
    </row>
    <row r="41" spans="1:55" ht="15" customHeight="1" x14ac:dyDescent="0.2">
      <c r="A41" s="212"/>
      <c r="B41" s="270">
        <v>1993</v>
      </c>
      <c r="C41" s="271" t="s">
        <v>39</v>
      </c>
      <c r="D41" s="254" t="s">
        <v>35</v>
      </c>
      <c r="E41" s="271"/>
      <c r="F41" s="271">
        <v>22</v>
      </c>
      <c r="G41" s="271">
        <v>25</v>
      </c>
      <c r="H41" s="272">
        <f t="shared" si="0"/>
        <v>0.72</v>
      </c>
      <c r="I41" s="272">
        <f t="shared" si="1"/>
        <v>0.6</v>
      </c>
      <c r="J41" s="272">
        <f t="shared" si="2"/>
        <v>1.32</v>
      </c>
      <c r="K41" s="273">
        <f t="shared" si="3"/>
        <v>5</v>
      </c>
      <c r="L41" s="46"/>
      <c r="M41" s="274" t="s">
        <v>167</v>
      </c>
      <c r="N41" s="271"/>
      <c r="O41" s="271"/>
      <c r="P41" s="293" t="s">
        <v>245</v>
      </c>
      <c r="Q41" s="293" t="s">
        <v>210</v>
      </c>
      <c r="R41" s="293" t="s">
        <v>221</v>
      </c>
      <c r="S41" s="293" t="s">
        <v>233</v>
      </c>
      <c r="T41" s="272"/>
      <c r="U41" s="273" t="s">
        <v>199</v>
      </c>
      <c r="V41" s="46"/>
      <c r="W41" s="277"/>
      <c r="X41" s="261"/>
      <c r="Y41" s="261"/>
      <c r="Z41" s="254"/>
      <c r="AA41" s="254"/>
      <c r="AB41" s="254"/>
      <c r="AC41" s="261"/>
      <c r="AD41" s="254"/>
      <c r="AE41" s="254"/>
      <c r="AF41" s="254"/>
      <c r="AG41" s="254"/>
      <c r="AH41" s="257"/>
      <c r="AI41" s="279"/>
      <c r="AJ41" s="254"/>
      <c r="AK41" s="254"/>
      <c r="AL41" s="254"/>
      <c r="AM41" s="261"/>
      <c r="AN41" s="254"/>
      <c r="AO41" s="254"/>
      <c r="AP41" s="254"/>
      <c r="AQ41" s="257"/>
      <c r="AR41" s="23"/>
      <c r="AS41" s="23"/>
    </row>
    <row r="42" spans="1:55" ht="15" customHeight="1" x14ac:dyDescent="0.2">
      <c r="A42" s="212"/>
      <c r="B42" s="270">
        <v>1994</v>
      </c>
      <c r="C42" s="271" t="s">
        <v>36</v>
      </c>
      <c r="D42" s="254" t="s">
        <v>35</v>
      </c>
      <c r="E42" s="271"/>
      <c r="F42" s="271">
        <v>23</v>
      </c>
      <c r="G42" s="271">
        <v>16</v>
      </c>
      <c r="H42" s="272">
        <f t="shared" si="0"/>
        <v>0.1875</v>
      </c>
      <c r="I42" s="272">
        <f t="shared" si="1"/>
        <v>0.6875</v>
      </c>
      <c r="J42" s="272">
        <f t="shared" si="2"/>
        <v>0.875</v>
      </c>
      <c r="K42" s="292">
        <f t="shared" si="3"/>
        <v>5.25</v>
      </c>
      <c r="L42" s="46"/>
      <c r="M42" s="274" t="s">
        <v>169</v>
      </c>
      <c r="N42" s="271"/>
      <c r="O42" s="271"/>
      <c r="P42" s="293" t="s">
        <v>246</v>
      </c>
      <c r="Q42" s="293" t="s">
        <v>211</v>
      </c>
      <c r="R42" s="293" t="s">
        <v>222</v>
      </c>
      <c r="S42" s="293" t="s">
        <v>234</v>
      </c>
      <c r="T42" s="272"/>
      <c r="U42" s="273" t="s">
        <v>200</v>
      </c>
      <c r="V42" s="46"/>
      <c r="W42" s="277"/>
      <c r="X42" s="261"/>
      <c r="Y42" s="261"/>
      <c r="Z42" s="254"/>
      <c r="AA42" s="254"/>
      <c r="AB42" s="254"/>
      <c r="AC42" s="261"/>
      <c r="AD42" s="254"/>
      <c r="AE42" s="254"/>
      <c r="AF42" s="254"/>
      <c r="AG42" s="254"/>
      <c r="AH42" s="257"/>
      <c r="AI42" s="279"/>
      <c r="AJ42" s="254"/>
      <c r="AK42" s="254"/>
      <c r="AL42" s="254"/>
      <c r="AM42" s="261"/>
      <c r="AN42" s="254"/>
      <c r="AO42" s="254"/>
      <c r="AP42" s="254"/>
      <c r="AQ42" s="257"/>
      <c r="AR42" s="23"/>
      <c r="AS42" s="23"/>
    </row>
    <row r="43" spans="1:55" ht="15" customHeight="1" x14ac:dyDescent="0.2">
      <c r="A43" s="212"/>
      <c r="B43" s="270">
        <v>1995</v>
      </c>
      <c r="C43" s="271" t="s">
        <v>36</v>
      </c>
      <c r="D43" s="254" t="s">
        <v>35</v>
      </c>
      <c r="E43" s="271"/>
      <c r="F43" s="271">
        <v>24</v>
      </c>
      <c r="G43" s="271">
        <v>27</v>
      </c>
      <c r="H43" s="272">
        <f t="shared" si="0"/>
        <v>0.7407407407407407</v>
      </c>
      <c r="I43" s="272">
        <f t="shared" si="1"/>
        <v>0.59259259259259256</v>
      </c>
      <c r="J43" s="272">
        <f t="shared" si="2"/>
        <v>1.3333333333333333</v>
      </c>
      <c r="K43" s="273">
        <f t="shared" si="3"/>
        <v>4.1111111111111107</v>
      </c>
      <c r="L43" s="46"/>
      <c r="M43" s="274" t="s">
        <v>171</v>
      </c>
      <c r="N43" s="271"/>
      <c r="O43" s="271"/>
      <c r="P43" s="293" t="s">
        <v>247</v>
      </c>
      <c r="Q43" s="293" t="s">
        <v>212</v>
      </c>
      <c r="R43" s="293" t="s">
        <v>223</v>
      </c>
      <c r="S43" s="293" t="s">
        <v>235</v>
      </c>
      <c r="T43" s="272"/>
      <c r="U43" s="273" t="s">
        <v>201</v>
      </c>
      <c r="V43" s="46"/>
      <c r="W43" s="277"/>
      <c r="X43" s="261"/>
      <c r="Y43" s="261"/>
      <c r="Z43" s="254"/>
      <c r="AA43" s="254"/>
      <c r="AB43" s="254"/>
      <c r="AC43" s="261"/>
      <c r="AD43" s="254"/>
      <c r="AE43" s="254"/>
      <c r="AF43" s="254"/>
      <c r="AG43" s="254"/>
      <c r="AH43" s="257"/>
      <c r="AI43" s="279"/>
      <c r="AJ43" s="254"/>
      <c r="AK43" s="254"/>
      <c r="AL43" s="254"/>
      <c r="AM43" s="261"/>
      <c r="AN43" s="254"/>
      <c r="AO43" s="254"/>
      <c r="AP43" s="254"/>
      <c r="AQ43" s="257"/>
      <c r="AR43" s="23"/>
      <c r="AS43" s="23"/>
    </row>
    <row r="44" spans="1:55" ht="15" customHeight="1" x14ac:dyDescent="0.2">
      <c r="A44" s="212"/>
      <c r="B44" s="270">
        <v>1996</v>
      </c>
      <c r="C44" s="271" t="s">
        <v>40</v>
      </c>
      <c r="D44" s="254" t="s">
        <v>41</v>
      </c>
      <c r="E44" s="271"/>
      <c r="F44" s="271">
        <v>25</v>
      </c>
      <c r="G44" s="271">
        <v>29</v>
      </c>
      <c r="H44" s="291">
        <f t="shared" si="0"/>
        <v>1.1724137931034482</v>
      </c>
      <c r="I44" s="272">
        <f t="shared" si="1"/>
        <v>0.72413793103448276</v>
      </c>
      <c r="J44" s="291">
        <f t="shared" si="2"/>
        <v>1.896551724137931</v>
      </c>
      <c r="K44" s="273">
        <f t="shared" si="3"/>
        <v>4.068965517241379</v>
      </c>
      <c r="L44" s="46"/>
      <c r="M44" s="274" t="s">
        <v>172</v>
      </c>
      <c r="N44" s="271"/>
      <c r="O44" s="271"/>
      <c r="P44" s="293" t="s">
        <v>213</v>
      </c>
      <c r="Q44" s="293" t="s">
        <v>213</v>
      </c>
      <c r="R44" s="293" t="s">
        <v>224</v>
      </c>
      <c r="S44" s="293" t="s">
        <v>236</v>
      </c>
      <c r="T44" s="272"/>
      <c r="U44" s="273" t="s">
        <v>202</v>
      </c>
      <c r="V44" s="46"/>
      <c r="W44" s="277"/>
      <c r="X44" s="261"/>
      <c r="Y44" s="261"/>
      <c r="Z44" s="254"/>
      <c r="AA44" s="254"/>
      <c r="AB44" s="254"/>
      <c r="AC44" s="261"/>
      <c r="AD44" s="254"/>
      <c r="AE44" s="254"/>
      <c r="AF44" s="254"/>
      <c r="AG44" s="254"/>
      <c r="AH44" s="257"/>
      <c r="AI44" s="279"/>
      <c r="AJ44" s="254"/>
      <c r="AK44" s="254"/>
      <c r="AL44" s="254"/>
      <c r="AM44" s="261"/>
      <c r="AN44" s="254"/>
      <c r="AO44" s="254"/>
      <c r="AP44" s="254"/>
      <c r="AQ44" s="257"/>
      <c r="AR44" s="23"/>
      <c r="AS44" s="23"/>
    </row>
    <row r="45" spans="1:55" ht="15" customHeight="1" x14ac:dyDescent="0.2">
      <c r="A45" s="212"/>
      <c r="B45" s="270">
        <v>1997</v>
      </c>
      <c r="C45" s="271" t="s">
        <v>42</v>
      </c>
      <c r="D45" s="254" t="s">
        <v>43</v>
      </c>
      <c r="E45" s="271"/>
      <c r="F45" s="271">
        <v>26</v>
      </c>
      <c r="G45" s="271">
        <v>21</v>
      </c>
      <c r="H45" s="272">
        <f t="shared" si="0"/>
        <v>1.0952380952380953</v>
      </c>
      <c r="I45" s="272">
        <f t="shared" si="1"/>
        <v>0.52380952380952384</v>
      </c>
      <c r="J45" s="272">
        <f t="shared" si="2"/>
        <v>1.6190476190476191</v>
      </c>
      <c r="K45" s="273">
        <f t="shared" si="3"/>
        <v>3.1904761904761907</v>
      </c>
      <c r="L45" s="46"/>
      <c r="M45" s="274" t="s">
        <v>173</v>
      </c>
      <c r="N45" s="271"/>
      <c r="O45" s="271"/>
      <c r="P45" s="293" t="s">
        <v>248</v>
      </c>
      <c r="Q45" s="293" t="s">
        <v>214</v>
      </c>
      <c r="R45" s="293" t="s">
        <v>225</v>
      </c>
      <c r="S45" s="293" t="s">
        <v>237</v>
      </c>
      <c r="T45" s="272"/>
      <c r="U45" s="273" t="s">
        <v>203</v>
      </c>
      <c r="V45" s="46"/>
      <c r="W45" s="277"/>
      <c r="X45" s="261"/>
      <c r="Y45" s="261"/>
      <c r="Z45" s="254"/>
      <c r="AA45" s="254"/>
      <c r="AB45" s="254"/>
      <c r="AC45" s="261"/>
      <c r="AD45" s="254"/>
      <c r="AE45" s="254"/>
      <c r="AF45" s="254"/>
      <c r="AG45" s="254"/>
      <c r="AH45" s="257"/>
      <c r="AI45" s="279"/>
      <c r="AJ45" s="254"/>
      <c r="AK45" s="254"/>
      <c r="AL45" s="254"/>
      <c r="AM45" s="261"/>
      <c r="AN45" s="254"/>
      <c r="AO45" s="254"/>
      <c r="AP45" s="254"/>
      <c r="AQ45" s="257"/>
      <c r="AR45" s="23"/>
      <c r="AS45" s="23"/>
    </row>
    <row r="46" spans="1:55" ht="15" customHeight="1" x14ac:dyDescent="0.2">
      <c r="A46" s="212"/>
      <c r="B46" s="270">
        <v>1998</v>
      </c>
      <c r="C46" s="271" t="s">
        <v>44</v>
      </c>
      <c r="D46" s="254" t="s">
        <v>45</v>
      </c>
      <c r="E46" s="271"/>
      <c r="F46" s="271">
        <v>27</v>
      </c>
      <c r="G46" s="271">
        <v>26</v>
      </c>
      <c r="H46" s="272">
        <f t="shared" si="0"/>
        <v>0.38461538461538464</v>
      </c>
      <c r="I46" s="272">
        <f t="shared" si="1"/>
        <v>0.76923076923076927</v>
      </c>
      <c r="J46" s="272">
        <f t="shared" si="2"/>
        <v>1.1538461538461537</v>
      </c>
      <c r="K46" s="273">
        <f t="shared" si="3"/>
        <v>4.5769230769230766</v>
      </c>
      <c r="L46" s="46"/>
      <c r="M46" s="274" t="s">
        <v>174</v>
      </c>
      <c r="N46" s="271"/>
      <c r="O46" s="271"/>
      <c r="P46" s="3" t="s">
        <v>249</v>
      </c>
      <c r="Q46" s="3" t="s">
        <v>215</v>
      </c>
      <c r="R46" s="3" t="s">
        <v>226</v>
      </c>
      <c r="S46" s="3" t="s">
        <v>238</v>
      </c>
      <c r="T46" s="291"/>
      <c r="U46" s="292" t="s">
        <v>204</v>
      </c>
      <c r="V46" s="46"/>
      <c r="W46" s="277"/>
      <c r="X46" s="261"/>
      <c r="Y46" s="261"/>
      <c r="Z46" s="254"/>
      <c r="AA46" s="254"/>
      <c r="AB46" s="254"/>
      <c r="AC46" s="261"/>
      <c r="AD46" s="254"/>
      <c r="AE46" s="254"/>
      <c r="AF46" s="254"/>
      <c r="AG46" s="254"/>
      <c r="AH46" s="257"/>
      <c r="AI46" s="279"/>
      <c r="AJ46" s="254"/>
      <c r="AK46" s="254"/>
      <c r="AL46" s="254"/>
      <c r="AM46" s="261"/>
      <c r="AN46" s="254"/>
      <c r="AO46" s="254"/>
      <c r="AP46" s="254"/>
      <c r="AQ46" s="257"/>
      <c r="AR46" s="23"/>
      <c r="AS46" s="23"/>
    </row>
    <row r="47" spans="1:55" ht="15" customHeight="1" x14ac:dyDescent="0.2">
      <c r="A47" s="212"/>
      <c r="B47" s="262"/>
      <c r="C47" s="264"/>
      <c r="D47" s="264"/>
      <c r="E47" s="264"/>
      <c r="F47" s="264"/>
      <c r="G47" s="264"/>
      <c r="H47" s="280"/>
      <c r="I47" s="280"/>
      <c r="J47" s="280"/>
      <c r="K47" s="281"/>
      <c r="L47" s="46"/>
      <c r="M47" s="262"/>
      <c r="N47" s="264"/>
      <c r="O47" s="264"/>
      <c r="P47" s="264"/>
      <c r="Q47" s="264"/>
      <c r="R47" s="264"/>
      <c r="S47" s="264"/>
      <c r="T47" s="264"/>
      <c r="U47" s="281"/>
      <c r="V47" s="46"/>
      <c r="W47" s="262"/>
      <c r="X47" s="264"/>
      <c r="Y47" s="264"/>
      <c r="Z47" s="264"/>
      <c r="AA47" s="264"/>
      <c r="AB47" s="264"/>
      <c r="AC47" s="264"/>
      <c r="AD47" s="264"/>
      <c r="AE47" s="264"/>
      <c r="AF47" s="280"/>
      <c r="AG47" s="280"/>
      <c r="AH47" s="282"/>
      <c r="AI47" s="264"/>
      <c r="AJ47" s="264"/>
      <c r="AK47" s="264"/>
      <c r="AL47" s="264"/>
      <c r="AM47" s="264"/>
      <c r="AN47" s="264"/>
      <c r="AO47" s="264"/>
      <c r="AP47" s="264"/>
      <c r="AQ47" s="266"/>
      <c r="AR47" s="23"/>
      <c r="AS47" s="23"/>
    </row>
    <row r="48" spans="1:55" ht="15" customHeight="1" x14ac:dyDescent="0.2">
      <c r="A48" s="21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222"/>
      <c r="AG48" s="283"/>
      <c r="AH48" s="222"/>
      <c r="AI48" s="43"/>
      <c r="AJ48" s="43"/>
      <c r="AK48" s="43"/>
      <c r="AL48" s="43"/>
      <c r="AM48" s="43"/>
      <c r="AN48" s="43"/>
      <c r="AO48" s="43"/>
      <c r="AP48" s="43"/>
      <c r="AQ48" s="43"/>
      <c r="AR48" s="23"/>
      <c r="AS48" s="23"/>
    </row>
    <row r="49" spans="1:45" ht="15" customHeight="1" x14ac:dyDescent="0.2">
      <c r="A49" s="212"/>
      <c r="B49" s="267" t="s">
        <v>181</v>
      </c>
      <c r="C49" s="268"/>
      <c r="D49" s="268"/>
      <c r="E49" s="268"/>
      <c r="F49" s="268" t="s">
        <v>163</v>
      </c>
      <c r="G49" s="268" t="s">
        <v>3</v>
      </c>
      <c r="H49" s="268" t="s">
        <v>5</v>
      </c>
      <c r="I49" s="268" t="s">
        <v>6</v>
      </c>
      <c r="J49" s="268" t="s">
        <v>164</v>
      </c>
      <c r="K49" s="32" t="s">
        <v>16</v>
      </c>
      <c r="L49" s="43"/>
      <c r="M49" s="251" t="s">
        <v>165</v>
      </c>
      <c r="N49" s="252"/>
      <c r="O49" s="252"/>
      <c r="P49" s="268" t="s">
        <v>3</v>
      </c>
      <c r="Q49" s="268" t="s">
        <v>5</v>
      </c>
      <c r="R49" s="268" t="s">
        <v>6</v>
      </c>
      <c r="S49" s="268" t="s">
        <v>164</v>
      </c>
      <c r="T49" s="252"/>
      <c r="U49" s="32" t="s">
        <v>16</v>
      </c>
      <c r="V49" s="43"/>
      <c r="W49" s="251" t="s">
        <v>182</v>
      </c>
      <c r="X49" s="252"/>
      <c r="Y49" s="252"/>
      <c r="Z49" s="252"/>
      <c r="AA49" s="252"/>
      <c r="AB49" s="252"/>
      <c r="AC49" s="252"/>
      <c r="AD49" s="252"/>
      <c r="AE49" s="252"/>
      <c r="AF49" s="284"/>
      <c r="AG49" s="284"/>
      <c r="AH49" s="285"/>
      <c r="AI49" s="286"/>
      <c r="AJ49" s="69"/>
      <c r="AK49" s="69"/>
      <c r="AL49" s="69"/>
      <c r="AM49" s="252"/>
      <c r="AN49" s="252"/>
      <c r="AO49" s="252"/>
      <c r="AP49" s="252"/>
      <c r="AQ49" s="113"/>
      <c r="AR49" s="23"/>
      <c r="AS49" s="23"/>
    </row>
    <row r="50" spans="1:45" ht="15" customHeight="1" x14ac:dyDescent="0.2">
      <c r="A50" s="212"/>
      <c r="B50" s="270">
        <v>1991</v>
      </c>
      <c r="C50" s="271" t="s">
        <v>37</v>
      </c>
      <c r="D50" s="254" t="s">
        <v>35</v>
      </c>
      <c r="E50" s="271"/>
      <c r="F50" s="271">
        <v>20</v>
      </c>
      <c r="G50" s="271">
        <v>3</v>
      </c>
      <c r="H50" s="291">
        <f>PRODUCT((V11+W11)/U11)</f>
        <v>1</v>
      </c>
      <c r="I50" s="291">
        <f>PRODUCT(X11/U11)</f>
        <v>0.33333333333333331</v>
      </c>
      <c r="J50" s="291">
        <f>PRODUCT(V11+W11+X11)/U11</f>
        <v>1.3333333333333333</v>
      </c>
      <c r="K50" s="292">
        <f>PRODUCT(Y11/U11)</f>
        <v>3.6666666666666665</v>
      </c>
      <c r="L50" s="46"/>
      <c r="M50" s="274" t="s">
        <v>189</v>
      </c>
      <c r="N50" s="271"/>
      <c r="O50" s="271">
        <v>20</v>
      </c>
      <c r="P50" s="271" t="s">
        <v>275</v>
      </c>
      <c r="Q50" s="271" t="s">
        <v>238</v>
      </c>
      <c r="R50" s="271" t="s">
        <v>256</v>
      </c>
      <c r="S50" s="271" t="s">
        <v>263</v>
      </c>
      <c r="T50" s="287"/>
      <c r="U50" s="273" t="s">
        <v>265</v>
      </c>
      <c r="V50" s="46"/>
      <c r="W50" s="270"/>
      <c r="X50" s="261"/>
      <c r="Y50" s="261"/>
      <c r="Z50" s="254"/>
      <c r="AA50" s="254"/>
      <c r="AB50" s="254"/>
      <c r="AC50" s="254"/>
      <c r="AD50" s="254"/>
      <c r="AE50" s="254"/>
      <c r="AF50" s="288"/>
      <c r="AG50" s="287"/>
      <c r="AH50" s="273"/>
      <c r="AI50" s="276"/>
      <c r="AJ50" s="276"/>
      <c r="AK50" s="254"/>
      <c r="AL50" s="254"/>
      <c r="AM50" s="254"/>
      <c r="AN50" s="254"/>
      <c r="AO50" s="254"/>
      <c r="AP50" s="254"/>
      <c r="AQ50" s="257"/>
      <c r="AR50" s="23"/>
      <c r="AS50" s="23"/>
    </row>
    <row r="51" spans="1:45" ht="15" customHeight="1" x14ac:dyDescent="0.2">
      <c r="A51" s="212"/>
      <c r="B51" s="270">
        <v>1992</v>
      </c>
      <c r="C51" s="271" t="s">
        <v>38</v>
      </c>
      <c r="D51" s="254" t="s">
        <v>35</v>
      </c>
      <c r="E51" s="271"/>
      <c r="F51" s="271">
        <v>21</v>
      </c>
      <c r="G51" s="271">
        <v>2</v>
      </c>
      <c r="H51" s="272">
        <f t="shared" ref="H51:H56" si="4">PRODUCT((V12+W12)/U12)</f>
        <v>0</v>
      </c>
      <c r="I51" s="272">
        <f t="shared" ref="I51:I56" si="5">PRODUCT(X12/U12)</f>
        <v>0</v>
      </c>
      <c r="J51" s="272">
        <f t="shared" ref="J51:J56" si="6">PRODUCT(V12+W12+X12)/U12</f>
        <v>0</v>
      </c>
      <c r="K51" s="273">
        <f t="shared" ref="K51:K56" si="7">PRODUCT(Y12/U12)</f>
        <v>3.5</v>
      </c>
      <c r="L51" s="46"/>
      <c r="M51" s="274" t="s">
        <v>190</v>
      </c>
      <c r="N51" s="271"/>
      <c r="O51" s="271">
        <v>20</v>
      </c>
      <c r="P51" s="271" t="s">
        <v>224</v>
      </c>
      <c r="Q51" s="271" t="s">
        <v>250</v>
      </c>
      <c r="R51" s="271" t="s">
        <v>257</v>
      </c>
      <c r="S51" s="271" t="s">
        <v>264</v>
      </c>
      <c r="T51" s="287"/>
      <c r="U51" s="273" t="s">
        <v>270</v>
      </c>
      <c r="V51" s="46"/>
      <c r="W51" s="270"/>
      <c r="X51" s="261"/>
      <c r="Y51" s="261"/>
      <c r="Z51" s="254"/>
      <c r="AA51" s="254"/>
      <c r="AB51" s="254"/>
      <c r="AC51" s="254"/>
      <c r="AD51" s="254"/>
      <c r="AE51" s="254"/>
      <c r="AF51" s="288"/>
      <c r="AG51" s="287"/>
      <c r="AH51" s="273"/>
      <c r="AI51" s="254"/>
      <c r="AJ51" s="254"/>
      <c r="AK51" s="254"/>
      <c r="AL51" s="254"/>
      <c r="AM51" s="254"/>
      <c r="AN51" s="254"/>
      <c r="AO51" s="254"/>
      <c r="AP51" s="254"/>
      <c r="AQ51" s="257"/>
      <c r="AR51" s="23"/>
      <c r="AS51" s="23"/>
    </row>
    <row r="52" spans="1:45" ht="15" customHeight="1" x14ac:dyDescent="0.2">
      <c r="A52" s="212"/>
      <c r="B52" s="270">
        <v>1993</v>
      </c>
      <c r="C52" s="271" t="s">
        <v>39</v>
      </c>
      <c r="D52" s="254" t="s">
        <v>35</v>
      </c>
      <c r="E52" s="271"/>
      <c r="F52" s="271">
        <v>22</v>
      </c>
      <c r="G52" s="271"/>
      <c r="H52" s="272"/>
      <c r="I52" s="272"/>
      <c r="J52" s="272"/>
      <c r="K52" s="273"/>
      <c r="L52" s="46"/>
      <c r="M52" s="274" t="s">
        <v>183</v>
      </c>
      <c r="N52" s="271"/>
      <c r="O52" s="271">
        <v>21</v>
      </c>
      <c r="P52" s="271" t="s">
        <v>276</v>
      </c>
      <c r="Q52" s="271" t="s">
        <v>199</v>
      </c>
      <c r="R52" s="271" t="s">
        <v>258</v>
      </c>
      <c r="S52" s="271" t="s">
        <v>256</v>
      </c>
      <c r="T52" s="287"/>
      <c r="U52" s="273" t="s">
        <v>271</v>
      </c>
      <c r="V52" s="46"/>
      <c r="W52" s="270"/>
      <c r="X52" s="261"/>
      <c r="Y52" s="261"/>
      <c r="Z52" s="254"/>
      <c r="AA52" s="254"/>
      <c r="AB52" s="254"/>
      <c r="AC52" s="254"/>
      <c r="AD52" s="254"/>
      <c r="AE52" s="254"/>
      <c r="AF52" s="288"/>
      <c r="AG52" s="287"/>
      <c r="AH52" s="273"/>
      <c r="AI52" s="254"/>
      <c r="AJ52" s="254"/>
      <c r="AK52" s="254"/>
      <c r="AL52" s="254"/>
      <c r="AM52" s="261"/>
      <c r="AN52" s="254"/>
      <c r="AO52" s="254"/>
      <c r="AP52" s="254"/>
      <c r="AQ52" s="257"/>
      <c r="AR52" s="23"/>
      <c r="AS52" s="23"/>
    </row>
    <row r="53" spans="1:45" ht="15" customHeight="1" x14ac:dyDescent="0.2">
      <c r="A53" s="212"/>
      <c r="B53" s="270">
        <v>1994</v>
      </c>
      <c r="C53" s="271" t="s">
        <v>36</v>
      </c>
      <c r="D53" s="254" t="s">
        <v>35</v>
      </c>
      <c r="E53" s="271"/>
      <c r="F53" s="271">
        <v>23</v>
      </c>
      <c r="G53" s="271"/>
      <c r="H53" s="272"/>
      <c r="I53" s="272"/>
      <c r="J53" s="272"/>
      <c r="K53" s="273"/>
      <c r="L53" s="46"/>
      <c r="M53" s="274" t="s">
        <v>184</v>
      </c>
      <c r="N53" s="271"/>
      <c r="O53" s="271"/>
      <c r="P53" s="271" t="s">
        <v>277</v>
      </c>
      <c r="Q53" s="271" t="s">
        <v>251</v>
      </c>
      <c r="R53" s="271" t="s">
        <v>259</v>
      </c>
      <c r="S53" s="271" t="s">
        <v>265</v>
      </c>
      <c r="T53" s="287"/>
      <c r="U53" s="273" t="s">
        <v>256</v>
      </c>
      <c r="V53" s="46"/>
      <c r="W53" s="270"/>
      <c r="X53" s="261"/>
      <c r="Y53" s="261"/>
      <c r="Z53" s="254"/>
      <c r="AA53" s="254"/>
      <c r="AB53" s="254"/>
      <c r="AC53" s="254"/>
      <c r="AD53" s="254"/>
      <c r="AE53" s="254"/>
      <c r="AF53" s="288"/>
      <c r="AG53" s="287"/>
      <c r="AH53" s="273"/>
      <c r="AI53" s="254"/>
      <c r="AJ53" s="254"/>
      <c r="AK53" s="254"/>
      <c r="AL53" s="254"/>
      <c r="AM53" s="261"/>
      <c r="AN53" s="254"/>
      <c r="AO53" s="254"/>
      <c r="AP53" s="254"/>
      <c r="AQ53" s="257"/>
      <c r="AR53" s="23"/>
      <c r="AS53" s="23"/>
    </row>
    <row r="54" spans="1:45" ht="15" customHeight="1" x14ac:dyDescent="0.2">
      <c r="A54" s="212"/>
      <c r="B54" s="270">
        <v>1995</v>
      </c>
      <c r="C54" s="271" t="s">
        <v>36</v>
      </c>
      <c r="D54" s="254" t="s">
        <v>35</v>
      </c>
      <c r="E54" s="271"/>
      <c r="F54" s="271">
        <v>24</v>
      </c>
      <c r="G54" s="271"/>
      <c r="H54" s="272"/>
      <c r="I54" s="272"/>
      <c r="J54" s="272"/>
      <c r="K54" s="273"/>
      <c r="L54" s="46"/>
      <c r="M54" s="274" t="s">
        <v>185</v>
      </c>
      <c r="N54" s="271"/>
      <c r="O54" s="271"/>
      <c r="P54" s="271" t="s">
        <v>278</v>
      </c>
      <c r="Q54" s="271" t="s">
        <v>252</v>
      </c>
      <c r="R54" s="271" t="s">
        <v>260</v>
      </c>
      <c r="S54" s="271" t="s">
        <v>266</v>
      </c>
      <c r="T54" s="287"/>
      <c r="U54" s="273" t="s">
        <v>266</v>
      </c>
      <c r="V54" s="46"/>
      <c r="W54" s="270"/>
      <c r="X54" s="261"/>
      <c r="Y54" s="261"/>
      <c r="Z54" s="254"/>
      <c r="AA54" s="254"/>
      <c r="AB54" s="254"/>
      <c r="AC54" s="254"/>
      <c r="AD54" s="254"/>
      <c r="AE54" s="254"/>
      <c r="AF54" s="288"/>
      <c r="AG54" s="287"/>
      <c r="AH54" s="273"/>
      <c r="AI54" s="254"/>
      <c r="AJ54" s="254"/>
      <c r="AK54" s="254"/>
      <c r="AL54" s="254"/>
      <c r="AM54" s="261"/>
      <c r="AN54" s="254"/>
      <c r="AO54" s="254"/>
      <c r="AP54" s="254"/>
      <c r="AQ54" s="257"/>
      <c r="AR54" s="23"/>
      <c r="AS54" s="23"/>
    </row>
    <row r="55" spans="1:45" ht="15" customHeight="1" x14ac:dyDescent="0.2">
      <c r="A55" s="212"/>
      <c r="B55" s="270">
        <v>1996</v>
      </c>
      <c r="C55" s="271" t="s">
        <v>40</v>
      </c>
      <c r="D55" s="254" t="s">
        <v>41</v>
      </c>
      <c r="E55" s="271"/>
      <c r="F55" s="271">
        <v>25</v>
      </c>
      <c r="G55" s="271">
        <v>10</v>
      </c>
      <c r="H55" s="272">
        <f t="shared" si="4"/>
        <v>0.9</v>
      </c>
      <c r="I55" s="272">
        <f t="shared" si="5"/>
        <v>0.3</v>
      </c>
      <c r="J55" s="272">
        <f t="shared" si="6"/>
        <v>1.2</v>
      </c>
      <c r="K55" s="273">
        <f t="shared" si="7"/>
        <v>3</v>
      </c>
      <c r="L55" s="46"/>
      <c r="M55" s="274" t="s">
        <v>186</v>
      </c>
      <c r="N55" s="271"/>
      <c r="O55" s="271"/>
      <c r="P55" s="271" t="s">
        <v>214</v>
      </c>
      <c r="Q55" s="294" t="s">
        <v>253</v>
      </c>
      <c r="R55" s="271" t="s">
        <v>261</v>
      </c>
      <c r="S55" s="271" t="s">
        <v>267</v>
      </c>
      <c r="T55" s="287"/>
      <c r="U55" s="273" t="s">
        <v>272</v>
      </c>
      <c r="V55" s="46"/>
      <c r="W55" s="270"/>
      <c r="X55" s="261"/>
      <c r="Y55" s="261"/>
      <c r="Z55" s="254"/>
      <c r="AA55" s="254"/>
      <c r="AB55" s="254"/>
      <c r="AC55" s="254"/>
      <c r="AD55" s="254"/>
      <c r="AE55" s="254"/>
      <c r="AF55" s="288"/>
      <c r="AG55" s="287"/>
      <c r="AH55" s="273"/>
      <c r="AI55" s="254"/>
      <c r="AJ55" s="254"/>
      <c r="AK55" s="254"/>
      <c r="AL55" s="254"/>
      <c r="AM55" s="261"/>
      <c r="AN55" s="254"/>
      <c r="AO55" s="254"/>
      <c r="AP55" s="254"/>
      <c r="AQ55" s="257"/>
      <c r="AR55" s="23"/>
      <c r="AS55" s="23"/>
    </row>
    <row r="56" spans="1:45" ht="15" customHeight="1" x14ac:dyDescent="0.2">
      <c r="A56" s="212"/>
      <c r="B56" s="270">
        <v>1997</v>
      </c>
      <c r="C56" s="271" t="s">
        <v>42</v>
      </c>
      <c r="D56" s="254" t="s">
        <v>43</v>
      </c>
      <c r="E56" s="271"/>
      <c r="F56" s="271">
        <v>26</v>
      </c>
      <c r="G56" s="271">
        <v>4</v>
      </c>
      <c r="H56" s="272">
        <f t="shared" si="4"/>
        <v>0.25</v>
      </c>
      <c r="I56" s="272">
        <f t="shared" si="5"/>
        <v>0.25</v>
      </c>
      <c r="J56" s="272">
        <f t="shared" si="6"/>
        <v>0.5</v>
      </c>
      <c r="K56" s="273">
        <f t="shared" si="7"/>
        <v>2.75</v>
      </c>
      <c r="L56" s="46"/>
      <c r="M56" s="274" t="s">
        <v>187</v>
      </c>
      <c r="N56" s="271"/>
      <c r="O56" s="271"/>
      <c r="P56" s="294" t="s">
        <v>268</v>
      </c>
      <c r="Q56" s="271" t="s">
        <v>254</v>
      </c>
      <c r="R56" s="294" t="s">
        <v>262</v>
      </c>
      <c r="S56" s="294" t="s">
        <v>268</v>
      </c>
      <c r="T56" s="295"/>
      <c r="U56" s="292" t="s">
        <v>273</v>
      </c>
      <c r="V56" s="46"/>
      <c r="W56" s="270"/>
      <c r="X56" s="261"/>
      <c r="Y56" s="261"/>
      <c r="Z56" s="254"/>
      <c r="AA56" s="254"/>
      <c r="AB56" s="254"/>
      <c r="AC56" s="254"/>
      <c r="AD56" s="254"/>
      <c r="AE56" s="254"/>
      <c r="AF56" s="288"/>
      <c r="AG56" s="287"/>
      <c r="AH56" s="273"/>
      <c r="AI56" s="254"/>
      <c r="AJ56" s="254"/>
      <c r="AK56" s="254"/>
      <c r="AL56" s="254"/>
      <c r="AM56" s="261"/>
      <c r="AN56" s="254"/>
      <c r="AO56" s="254"/>
      <c r="AP56" s="254"/>
      <c r="AQ56" s="257"/>
      <c r="AR56" s="23"/>
      <c r="AS56" s="23"/>
    </row>
    <row r="57" spans="1:45" ht="15" customHeight="1" x14ac:dyDescent="0.2">
      <c r="A57" s="212"/>
      <c r="B57" s="270">
        <v>1998</v>
      </c>
      <c r="C57" s="271" t="s">
        <v>44</v>
      </c>
      <c r="D57" s="254" t="s">
        <v>45</v>
      </c>
      <c r="E57" s="271"/>
      <c r="F57" s="271">
        <v>27</v>
      </c>
      <c r="G57" s="271"/>
      <c r="H57" s="272"/>
      <c r="I57" s="272"/>
      <c r="J57" s="272"/>
      <c r="K57" s="273"/>
      <c r="L57" s="46"/>
      <c r="M57" s="274" t="s">
        <v>188</v>
      </c>
      <c r="N57" s="271"/>
      <c r="O57" s="271"/>
      <c r="P57" s="271" t="s">
        <v>279</v>
      </c>
      <c r="Q57" s="271" t="s">
        <v>255</v>
      </c>
      <c r="R57" s="271" t="s">
        <v>261</v>
      </c>
      <c r="S57" s="271" t="s">
        <v>269</v>
      </c>
      <c r="T57" s="287"/>
      <c r="U57" s="273" t="s">
        <v>274</v>
      </c>
      <c r="V57" s="46"/>
      <c r="W57" s="270"/>
      <c r="X57" s="261"/>
      <c r="Y57" s="261"/>
      <c r="Z57" s="254"/>
      <c r="AA57" s="254"/>
      <c r="AB57" s="254"/>
      <c r="AC57" s="254"/>
      <c r="AD57" s="254"/>
      <c r="AE57" s="254"/>
      <c r="AF57" s="288"/>
      <c r="AG57" s="287"/>
      <c r="AH57" s="273"/>
      <c r="AI57" s="254"/>
      <c r="AJ57" s="254"/>
      <c r="AK57" s="254"/>
      <c r="AL57" s="254"/>
      <c r="AM57" s="261"/>
      <c r="AN57" s="254"/>
      <c r="AO57" s="254"/>
      <c r="AP57" s="254"/>
      <c r="AQ57" s="257"/>
      <c r="AR57" s="23"/>
      <c r="AS57" s="23"/>
    </row>
    <row r="58" spans="1:45" s="8" customFormat="1" ht="15" customHeight="1" x14ac:dyDescent="0.25">
      <c r="A58" s="9"/>
      <c r="B58" s="262"/>
      <c r="C58" s="264"/>
      <c r="D58" s="264"/>
      <c r="E58" s="264"/>
      <c r="F58" s="264"/>
      <c r="G58" s="264"/>
      <c r="H58" s="280"/>
      <c r="I58" s="280"/>
      <c r="J58" s="280"/>
      <c r="K58" s="281"/>
      <c r="L58" s="46"/>
      <c r="M58" s="262"/>
      <c r="N58" s="264"/>
      <c r="O58" s="264"/>
      <c r="P58" s="264"/>
      <c r="Q58" s="264"/>
      <c r="R58" s="264"/>
      <c r="S58" s="264"/>
      <c r="T58" s="264"/>
      <c r="U58" s="281"/>
      <c r="V58" s="46"/>
      <c r="W58" s="262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6"/>
      <c r="AI58" s="264"/>
      <c r="AJ58" s="264"/>
      <c r="AK58" s="264"/>
      <c r="AL58" s="264"/>
      <c r="AM58" s="264"/>
      <c r="AN58" s="264"/>
      <c r="AO58" s="264"/>
      <c r="AP58" s="264"/>
      <c r="AQ58" s="266"/>
      <c r="AR58" s="289"/>
      <c r="AS58" s="289"/>
    </row>
    <row r="59" spans="1:45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6"/>
      <c r="AG59" s="43"/>
      <c r="AH59" s="43"/>
      <c r="AI59" s="43"/>
      <c r="AJ59" s="43"/>
      <c r="AK59" s="43"/>
      <c r="AL59" s="23"/>
      <c r="AM59" s="23"/>
      <c r="AN59" s="23"/>
      <c r="AO59" s="43"/>
      <c r="AP59" s="43"/>
      <c r="AQ59" s="43"/>
      <c r="AR59" s="289"/>
      <c r="AS59" s="289"/>
    </row>
    <row r="60" spans="1:45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6"/>
      <c r="AG60" s="43"/>
      <c r="AH60" s="43"/>
      <c r="AI60" s="43"/>
      <c r="AJ60" s="43"/>
      <c r="AK60" s="43"/>
      <c r="AL60" s="23"/>
      <c r="AM60" s="23"/>
      <c r="AN60" s="23"/>
      <c r="AO60" s="43"/>
      <c r="AP60" s="43"/>
      <c r="AQ60" s="43"/>
      <c r="AR60" s="289"/>
      <c r="AS60" s="122"/>
    </row>
    <row r="61" spans="1:45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6"/>
      <c r="AG61" s="43"/>
      <c r="AH61" s="43"/>
      <c r="AI61" s="43"/>
      <c r="AJ61" s="43"/>
      <c r="AK61" s="43"/>
      <c r="AL61" s="23"/>
      <c r="AM61" s="23"/>
      <c r="AN61" s="23"/>
      <c r="AO61" s="43"/>
      <c r="AP61" s="43"/>
      <c r="AQ61" s="43"/>
      <c r="AR61" s="289"/>
      <c r="AS61" s="122"/>
    </row>
    <row r="62" spans="1:45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6"/>
      <c r="AG62" s="43"/>
      <c r="AH62" s="43"/>
      <c r="AI62" s="43"/>
      <c r="AJ62" s="43"/>
      <c r="AK62" s="43"/>
      <c r="AL62" s="23"/>
      <c r="AM62" s="23"/>
      <c r="AN62" s="23"/>
      <c r="AO62" s="43"/>
      <c r="AP62" s="43"/>
      <c r="AQ62" s="43"/>
      <c r="AR62" s="289"/>
      <c r="AS62" s="122"/>
    </row>
    <row r="63" spans="1:45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6"/>
      <c r="AG63" s="43"/>
      <c r="AH63" s="43"/>
      <c r="AI63" s="43"/>
      <c r="AJ63" s="43"/>
      <c r="AK63" s="43"/>
      <c r="AL63" s="23"/>
      <c r="AM63" s="23"/>
      <c r="AN63" s="23"/>
      <c r="AO63" s="43"/>
      <c r="AP63" s="43"/>
      <c r="AQ63" s="43"/>
      <c r="AR63" s="289"/>
      <c r="AS63" s="122"/>
    </row>
    <row r="64" spans="1:45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6"/>
      <c r="AG64" s="43"/>
      <c r="AH64" s="43"/>
      <c r="AI64" s="43"/>
      <c r="AJ64" s="43"/>
      <c r="AK64" s="43"/>
      <c r="AL64" s="23"/>
      <c r="AM64" s="23"/>
      <c r="AN64" s="23"/>
      <c r="AO64" s="43"/>
      <c r="AP64" s="43"/>
      <c r="AQ64" s="43"/>
      <c r="AR64" s="289"/>
      <c r="AS64" s="122"/>
    </row>
    <row r="65" spans="1:45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6"/>
      <c r="AG65" s="43"/>
      <c r="AH65" s="43"/>
      <c r="AI65" s="43"/>
      <c r="AJ65" s="43"/>
      <c r="AK65" s="43"/>
      <c r="AL65" s="23"/>
      <c r="AM65" s="23"/>
      <c r="AN65" s="23"/>
      <c r="AO65" s="43"/>
      <c r="AP65" s="43"/>
      <c r="AQ65" s="43"/>
      <c r="AR65" s="289"/>
      <c r="AS65" s="122"/>
    </row>
    <row r="66" spans="1:45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6"/>
      <c r="AG66" s="43"/>
      <c r="AH66" s="43"/>
      <c r="AI66" s="43"/>
      <c r="AJ66" s="43"/>
      <c r="AK66" s="43"/>
      <c r="AL66" s="23"/>
      <c r="AM66" s="23"/>
      <c r="AN66" s="23"/>
      <c r="AO66" s="43"/>
      <c r="AP66" s="43"/>
      <c r="AQ66" s="43"/>
      <c r="AR66" s="289"/>
      <c r="AS66" s="122"/>
    </row>
    <row r="67" spans="1:45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3"/>
      <c r="AM67" s="23"/>
      <c r="AN67" s="23"/>
      <c r="AO67" s="43"/>
      <c r="AP67" s="43"/>
      <c r="AQ67" s="43"/>
      <c r="AR67" s="289"/>
      <c r="AS67" s="122"/>
    </row>
    <row r="68" spans="1:45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3"/>
      <c r="AM68" s="23"/>
      <c r="AN68" s="23"/>
      <c r="AO68" s="43"/>
      <c r="AP68" s="43"/>
      <c r="AQ68" s="43"/>
      <c r="AR68" s="289"/>
      <c r="AS68" s="122"/>
    </row>
    <row r="69" spans="1:45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3"/>
      <c r="AM69" s="23"/>
      <c r="AN69" s="23"/>
      <c r="AO69" s="43"/>
      <c r="AP69" s="43"/>
      <c r="AQ69" s="43"/>
      <c r="AR69" s="289"/>
      <c r="AS69" s="122"/>
    </row>
    <row r="70" spans="1:45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3"/>
      <c r="AM70" s="23"/>
      <c r="AN70" s="23"/>
      <c r="AO70" s="43"/>
      <c r="AP70" s="43"/>
      <c r="AQ70" s="43"/>
      <c r="AR70" s="289"/>
      <c r="AS70" s="122"/>
    </row>
    <row r="71" spans="1:45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3"/>
      <c r="AM71" s="23"/>
      <c r="AN71" s="23"/>
      <c r="AO71" s="43"/>
      <c r="AP71" s="43"/>
      <c r="AQ71" s="43"/>
      <c r="AR71" s="289"/>
      <c r="AS71" s="122"/>
    </row>
    <row r="72" spans="1:45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3"/>
      <c r="AM72" s="23"/>
      <c r="AN72" s="23"/>
      <c r="AO72" s="43"/>
      <c r="AP72" s="43"/>
      <c r="AQ72" s="43"/>
      <c r="AR72" s="289"/>
      <c r="AS72" s="122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3"/>
      <c r="AM73" s="23"/>
      <c r="AN73" s="23"/>
      <c r="AO73" s="43"/>
      <c r="AP73" s="43"/>
      <c r="AQ73" s="43"/>
      <c r="AR73" s="289"/>
      <c r="AS73" s="122"/>
    </row>
    <row r="74" spans="1:45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3"/>
      <c r="AM74" s="23"/>
      <c r="AN74" s="23"/>
      <c r="AO74" s="43"/>
      <c r="AP74" s="43"/>
      <c r="AQ74" s="43"/>
      <c r="AR74" s="289"/>
      <c r="AS74" s="122"/>
    </row>
    <row r="75" spans="1:45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3"/>
      <c r="AM75" s="23"/>
      <c r="AN75" s="23"/>
      <c r="AO75" s="43"/>
      <c r="AP75" s="43"/>
      <c r="AQ75" s="43"/>
      <c r="AR75" s="289"/>
      <c r="AS75" s="122"/>
    </row>
    <row r="76" spans="1:45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3"/>
      <c r="AM76" s="23"/>
      <c r="AN76" s="23"/>
      <c r="AO76" s="43"/>
      <c r="AP76" s="43"/>
      <c r="AQ76" s="43"/>
      <c r="AR76" s="289"/>
      <c r="AS76" s="122"/>
    </row>
    <row r="77" spans="1:45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3"/>
      <c r="AM77" s="23"/>
      <c r="AN77" s="23"/>
      <c r="AO77" s="43"/>
      <c r="AP77" s="43"/>
      <c r="AQ77" s="43"/>
      <c r="AR77" s="289"/>
      <c r="AS77" s="122"/>
    </row>
    <row r="78" spans="1:45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3"/>
      <c r="AM78" s="23"/>
      <c r="AN78" s="23"/>
      <c r="AO78" s="43"/>
      <c r="AP78" s="43"/>
      <c r="AQ78" s="43"/>
      <c r="AR78" s="289"/>
      <c r="AS78" s="122"/>
    </row>
    <row r="79" spans="1:45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3"/>
      <c r="AM79" s="23"/>
      <c r="AN79" s="23"/>
      <c r="AO79" s="43"/>
      <c r="AP79" s="43"/>
      <c r="AQ79" s="43"/>
      <c r="AR79" s="289"/>
      <c r="AS79" s="122"/>
    </row>
    <row r="80" spans="1:45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3"/>
      <c r="AM80" s="23"/>
      <c r="AN80" s="23"/>
      <c r="AO80" s="43"/>
      <c r="AP80" s="43"/>
      <c r="AQ80" s="43"/>
      <c r="AR80" s="289"/>
      <c r="AS80" s="122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289"/>
      <c r="AS81" s="122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289"/>
      <c r="AS82" s="122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289"/>
      <c r="AS83" s="122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289"/>
      <c r="AS84" s="122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289"/>
      <c r="AS85" s="122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289"/>
      <c r="AS86" s="122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289"/>
      <c r="AS87" s="122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289"/>
      <c r="AS88" s="122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289"/>
      <c r="AS89" s="122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289"/>
      <c r="AS90" s="122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289"/>
      <c r="AS91" s="122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289"/>
      <c r="AS92" s="122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289"/>
      <c r="AS93" s="122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289"/>
      <c r="AS94" s="122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289"/>
      <c r="AS95" s="122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289"/>
      <c r="AS96" s="122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289"/>
      <c r="AS97" s="122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289"/>
      <c r="AS98" s="122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289"/>
      <c r="AS99" s="122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289"/>
      <c r="AS100" s="122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289"/>
      <c r="AS101" s="122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289"/>
      <c r="AS102" s="122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289"/>
      <c r="AS103" s="122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289"/>
      <c r="AS104" s="122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289"/>
      <c r="AS105" s="122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289"/>
      <c r="AS106" s="122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289"/>
      <c r="AS107" s="122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289"/>
      <c r="AS108" s="122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289"/>
      <c r="AS109" s="122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289"/>
      <c r="AS110" s="122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289"/>
      <c r="AS111" s="122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289"/>
      <c r="AS112" s="122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289"/>
      <c r="AS113" s="122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289"/>
      <c r="AS114" s="122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289"/>
      <c r="AS115" s="122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289"/>
      <c r="AS116" s="122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289"/>
      <c r="AS117" s="122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289"/>
      <c r="AS118" s="122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289"/>
      <c r="AS119" s="122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289"/>
      <c r="AS120" s="122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289"/>
      <c r="AS121" s="122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289"/>
      <c r="AS122" s="122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289"/>
      <c r="AS123" s="122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289"/>
      <c r="AS124" s="122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289"/>
      <c r="AS125" s="122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289"/>
      <c r="AS126" s="122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289"/>
      <c r="AS127" s="122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289"/>
      <c r="AS128" s="122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289"/>
      <c r="AS129" s="122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289"/>
      <c r="AS130" s="122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289"/>
      <c r="AS131" s="122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289"/>
      <c r="AS132" s="122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289"/>
      <c r="AS133" s="122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289"/>
      <c r="AS134" s="122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289"/>
      <c r="AS135" s="122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289"/>
      <c r="AS136" s="122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289"/>
      <c r="AS137" s="122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289"/>
      <c r="AS138" s="122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289"/>
      <c r="AS139" s="122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289"/>
      <c r="AS140" s="122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289"/>
      <c r="AS141" s="122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289"/>
      <c r="AS142" s="122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289"/>
      <c r="AS143" s="122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289"/>
      <c r="AS144" s="122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289"/>
      <c r="AS145" s="122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289"/>
      <c r="AS146" s="122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289"/>
      <c r="AS147" s="122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289"/>
      <c r="AS148" s="122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289"/>
      <c r="AS149" s="122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289"/>
      <c r="AS150" s="122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289"/>
      <c r="AS151" s="122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289"/>
      <c r="AS152" s="122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3"/>
      <c r="AM153" s="23"/>
      <c r="AN153" s="23"/>
      <c r="AO153" s="43"/>
      <c r="AP153" s="43"/>
      <c r="AQ153" s="43"/>
      <c r="AR153" s="289"/>
      <c r="AS153" s="122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3"/>
      <c r="AM154" s="23"/>
      <c r="AN154" s="23"/>
      <c r="AO154" s="43"/>
      <c r="AP154" s="43"/>
      <c r="AQ154" s="43"/>
      <c r="AR154" s="289"/>
      <c r="AS154" s="122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3"/>
      <c r="AM155" s="23"/>
      <c r="AN155" s="23"/>
      <c r="AO155" s="43"/>
      <c r="AP155" s="43"/>
      <c r="AQ155" s="43"/>
      <c r="AR155" s="289"/>
      <c r="AS155" s="122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3"/>
      <c r="AM156" s="23"/>
      <c r="AN156" s="23"/>
      <c r="AO156" s="43"/>
      <c r="AP156" s="43"/>
      <c r="AQ156" s="43"/>
      <c r="AR156" s="289"/>
      <c r="AS156" s="122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3"/>
      <c r="AM157" s="23"/>
      <c r="AN157" s="23"/>
      <c r="AO157" s="43"/>
      <c r="AP157" s="43"/>
      <c r="AQ157" s="43"/>
      <c r="AR157" s="289"/>
      <c r="AS157" s="122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3"/>
      <c r="AM158" s="23"/>
      <c r="AN158" s="23"/>
      <c r="AO158" s="43"/>
      <c r="AP158" s="43"/>
      <c r="AQ158" s="43"/>
      <c r="AR158" s="289"/>
      <c r="AS158" s="122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3"/>
      <c r="AM159" s="23"/>
      <c r="AN159" s="23"/>
      <c r="AO159" s="43"/>
      <c r="AP159" s="43"/>
      <c r="AQ159" s="43"/>
      <c r="AR159" s="289"/>
      <c r="AS159" s="122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3"/>
      <c r="AM160" s="23"/>
      <c r="AN160" s="23"/>
      <c r="AO160" s="43"/>
      <c r="AP160" s="43"/>
      <c r="AQ160" s="43"/>
      <c r="AR160" s="289"/>
      <c r="AS160" s="122"/>
    </row>
    <row r="161" spans="1:45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3"/>
      <c r="AM161" s="23"/>
      <c r="AN161" s="23"/>
      <c r="AO161" s="43"/>
      <c r="AP161" s="43"/>
      <c r="AQ161" s="43"/>
      <c r="AR161" s="289"/>
      <c r="AS161" s="122"/>
    </row>
    <row r="162" spans="1:45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3"/>
      <c r="AM162" s="23"/>
      <c r="AN162" s="23"/>
      <c r="AO162" s="43"/>
      <c r="AP162" s="43"/>
      <c r="AQ162" s="43"/>
      <c r="AR162" s="289"/>
      <c r="AS162" s="122"/>
    </row>
    <row r="163" spans="1:45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3"/>
      <c r="AM163" s="23"/>
      <c r="AN163" s="23"/>
      <c r="AO163" s="43"/>
      <c r="AP163" s="43"/>
      <c r="AQ163" s="43"/>
      <c r="AR163" s="289"/>
      <c r="AS163" s="122"/>
    </row>
    <row r="164" spans="1:45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3"/>
      <c r="AM164" s="23"/>
      <c r="AN164" s="23"/>
      <c r="AO164" s="43"/>
      <c r="AP164" s="43"/>
      <c r="AQ164" s="43"/>
      <c r="AR164" s="289"/>
      <c r="AS164" s="122"/>
    </row>
    <row r="165" spans="1:45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3"/>
      <c r="AM165" s="23"/>
      <c r="AN165" s="23"/>
      <c r="AO165" s="43"/>
      <c r="AP165" s="43"/>
      <c r="AQ165" s="43"/>
      <c r="AR165" s="289"/>
      <c r="AS165" s="122"/>
    </row>
    <row r="166" spans="1:45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3"/>
      <c r="AM166" s="23"/>
      <c r="AN166" s="23"/>
      <c r="AO166" s="43"/>
      <c r="AP166" s="43"/>
      <c r="AQ166" s="43"/>
      <c r="AR166" s="289"/>
      <c r="AS166" s="122"/>
    </row>
    <row r="167" spans="1:45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3"/>
      <c r="AM167" s="23"/>
      <c r="AN167" s="23"/>
      <c r="AO167" s="43"/>
      <c r="AP167" s="43"/>
      <c r="AQ167" s="43"/>
      <c r="AR167" s="289"/>
      <c r="AS167" s="122"/>
    </row>
    <row r="168" spans="1:45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3"/>
      <c r="AM168" s="23"/>
      <c r="AN168" s="23"/>
      <c r="AO168" s="43"/>
      <c r="AP168" s="43"/>
      <c r="AQ168" s="43"/>
      <c r="AR168" s="289"/>
      <c r="AS168" s="122"/>
    </row>
    <row r="169" spans="1:45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3"/>
      <c r="AM169" s="23"/>
      <c r="AN169" s="23"/>
      <c r="AO169" s="43"/>
      <c r="AP169" s="43"/>
      <c r="AQ169" s="43"/>
      <c r="AR169" s="289"/>
      <c r="AS169" s="122"/>
    </row>
    <row r="170" spans="1:45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3"/>
      <c r="AM170" s="23"/>
      <c r="AN170" s="23"/>
      <c r="AO170" s="43"/>
      <c r="AP170" s="43"/>
      <c r="AQ170" s="43"/>
      <c r="AR170" s="289"/>
      <c r="AS170" s="122"/>
    </row>
    <row r="171" spans="1:45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3"/>
      <c r="AM171" s="23"/>
      <c r="AN171" s="23"/>
      <c r="AO171" s="43"/>
      <c r="AP171" s="43"/>
      <c r="AQ171" s="43"/>
      <c r="AR171" s="289"/>
      <c r="AS171" s="122"/>
    </row>
    <row r="172" spans="1:45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3"/>
      <c r="AM172" s="23"/>
      <c r="AN172" s="23"/>
      <c r="AO172" s="43"/>
      <c r="AP172" s="43"/>
      <c r="AQ172" s="43"/>
      <c r="AR172" s="289"/>
      <c r="AS172" s="122"/>
    </row>
    <row r="173" spans="1:45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3"/>
      <c r="AH173" s="43"/>
      <c r="AI173" s="43"/>
      <c r="AJ173" s="43"/>
      <c r="AK173" s="43"/>
      <c r="AL173" s="23"/>
      <c r="AM173" s="23"/>
      <c r="AN173" s="23"/>
      <c r="AO173" s="43"/>
      <c r="AP173" s="43"/>
      <c r="AQ173" s="43"/>
      <c r="AR173" s="289"/>
      <c r="AS173" s="122"/>
    </row>
    <row r="174" spans="1:45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3"/>
      <c r="AH174" s="43"/>
      <c r="AI174" s="43"/>
      <c r="AJ174" s="43"/>
      <c r="AK174" s="43"/>
      <c r="AL174" s="23"/>
      <c r="AM174" s="23"/>
      <c r="AN174" s="23"/>
      <c r="AO174" s="43"/>
      <c r="AP174" s="43"/>
      <c r="AQ174" s="43"/>
      <c r="AR174" s="289"/>
      <c r="AS174" s="122"/>
    </row>
    <row r="175" spans="1:45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3"/>
      <c r="AH175" s="43"/>
      <c r="AI175" s="43"/>
      <c r="AJ175" s="43"/>
      <c r="AK175" s="43"/>
      <c r="AL175" s="23"/>
      <c r="AM175" s="23"/>
      <c r="AN175" s="23"/>
      <c r="AO175" s="43"/>
      <c r="AP175" s="43"/>
      <c r="AQ175" s="43"/>
      <c r="AR175" s="289"/>
      <c r="AS175" s="122"/>
    </row>
    <row r="176" spans="1:45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6"/>
      <c r="AG176" s="43"/>
      <c r="AH176" s="43"/>
      <c r="AI176" s="43"/>
      <c r="AJ176" s="43"/>
      <c r="AK176" s="43"/>
      <c r="AL176" s="23"/>
      <c r="AM176" s="23"/>
      <c r="AN176" s="23"/>
      <c r="AO176" s="43"/>
      <c r="AP176" s="43"/>
      <c r="AQ176" s="43"/>
      <c r="AR176" s="289"/>
      <c r="AS176" s="122"/>
    </row>
    <row r="177" spans="1:45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6"/>
      <c r="AG177" s="43"/>
      <c r="AH177" s="43"/>
      <c r="AI177" s="43"/>
      <c r="AJ177" s="43"/>
      <c r="AK177" s="43"/>
      <c r="AL177" s="23"/>
      <c r="AM177" s="23"/>
      <c r="AN177" s="23"/>
      <c r="AO177" s="43"/>
      <c r="AP177" s="43"/>
      <c r="AQ177" s="43"/>
      <c r="AR177" s="289"/>
      <c r="AS177" s="122"/>
    </row>
    <row r="178" spans="1:45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6"/>
      <c r="AG178" s="43"/>
      <c r="AH178" s="43"/>
      <c r="AI178" s="43"/>
      <c r="AJ178" s="43"/>
      <c r="AK178" s="43"/>
      <c r="AL178" s="23"/>
      <c r="AM178" s="23"/>
      <c r="AN178" s="23"/>
      <c r="AO178" s="43"/>
      <c r="AP178" s="43"/>
      <c r="AQ178" s="43"/>
      <c r="AR178" s="289"/>
      <c r="AS178" s="122"/>
    </row>
    <row r="179" spans="1:45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6"/>
      <c r="AG179" s="43"/>
      <c r="AH179" s="43"/>
      <c r="AI179" s="43"/>
      <c r="AJ179" s="43"/>
      <c r="AK179" s="43"/>
      <c r="AL179" s="23"/>
      <c r="AM179" s="23"/>
      <c r="AN179" s="23"/>
      <c r="AO179" s="43"/>
      <c r="AP179" s="43"/>
      <c r="AQ179" s="43"/>
      <c r="AR179" s="289"/>
      <c r="AS179" s="122"/>
    </row>
    <row r="180" spans="1:45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6"/>
      <c r="AG180" s="43"/>
      <c r="AH180" s="43"/>
      <c r="AI180" s="43"/>
      <c r="AJ180" s="43"/>
      <c r="AK180" s="43"/>
      <c r="AL180" s="23"/>
      <c r="AM180" s="23"/>
      <c r="AN180" s="23"/>
      <c r="AO180" s="43"/>
      <c r="AP180" s="43"/>
      <c r="AQ180" s="43"/>
      <c r="AR180" s="289"/>
      <c r="AS180" s="122"/>
    </row>
    <row r="181" spans="1:45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6"/>
      <c r="AG181" s="43"/>
      <c r="AH181" s="43"/>
      <c r="AI181" s="43"/>
      <c r="AJ181" s="43"/>
      <c r="AK181" s="43"/>
      <c r="AL181" s="23"/>
      <c r="AM181" s="23"/>
      <c r="AN181" s="23"/>
      <c r="AO181" s="43"/>
      <c r="AP181" s="43"/>
      <c r="AQ181" s="43"/>
      <c r="AR181" s="289"/>
      <c r="AS181" s="122"/>
    </row>
    <row r="182" spans="1:45" s="8" customFormat="1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6"/>
      <c r="AG182" s="43"/>
      <c r="AH182" s="43"/>
      <c r="AI182" s="43"/>
      <c r="AJ182" s="43"/>
      <c r="AK182" s="43"/>
      <c r="AL182" s="23"/>
      <c r="AM182" s="23"/>
      <c r="AN182" s="23"/>
      <c r="AO182" s="43"/>
      <c r="AP182" s="43"/>
      <c r="AQ182" s="43"/>
      <c r="AR182" s="289"/>
      <c r="AS182" s="122"/>
    </row>
    <row r="183" spans="1:45" s="8" customFormat="1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6"/>
      <c r="AG183" s="43"/>
      <c r="AH183" s="43"/>
      <c r="AI183" s="43"/>
      <c r="AJ183" s="43"/>
      <c r="AK183" s="43"/>
      <c r="AL183" s="23"/>
      <c r="AM183" s="23"/>
      <c r="AN183" s="23"/>
      <c r="AO183" s="43"/>
      <c r="AP183" s="43"/>
      <c r="AQ183" s="43"/>
      <c r="AR183" s="289"/>
      <c r="AS183" s="122"/>
    </row>
    <row r="184" spans="1:45" s="8" customFormat="1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6"/>
      <c r="AG184" s="43"/>
      <c r="AH184" s="43"/>
      <c r="AI184" s="43"/>
      <c r="AJ184" s="43"/>
      <c r="AK184" s="43"/>
      <c r="AL184" s="23"/>
      <c r="AM184" s="23"/>
      <c r="AN184" s="23"/>
      <c r="AO184" s="43"/>
      <c r="AP184" s="43"/>
      <c r="AQ184" s="43"/>
      <c r="AR184" s="289"/>
      <c r="AS184" s="122"/>
    </row>
    <row r="185" spans="1:45" ht="15" customHeight="1" x14ac:dyDescent="0.2"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</row>
    <row r="186" spans="1:45" ht="15" customHeight="1" x14ac:dyDescent="0.2"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2"/>
      <c r="AN186" s="122"/>
      <c r="AO186" s="122"/>
      <c r="AP186" s="122"/>
      <c r="AQ186" s="122"/>
    </row>
    <row r="187" spans="1:45" ht="15" customHeight="1" x14ac:dyDescent="0.2"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</row>
  </sheetData>
  <sortState ref="B36:AF37">
    <sortCondition ref="B3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97</v>
      </c>
      <c r="F1" s="223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23"/>
      <c r="AB1" s="223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53</v>
      </c>
      <c r="C2" s="71"/>
      <c r="D2" s="72"/>
      <c r="E2" s="13" t="s">
        <v>12</v>
      </c>
      <c r="F2" s="14"/>
      <c r="G2" s="14"/>
      <c r="H2" s="14"/>
      <c r="I2" s="20"/>
      <c r="J2" s="15"/>
      <c r="K2" s="144"/>
      <c r="L2" s="22" t="s">
        <v>151</v>
      </c>
      <c r="M2" s="14"/>
      <c r="N2" s="14"/>
      <c r="O2" s="21"/>
      <c r="P2" s="19"/>
      <c r="Q2" s="22" t="s">
        <v>152</v>
      </c>
      <c r="R2" s="14"/>
      <c r="S2" s="14"/>
      <c r="T2" s="14"/>
      <c r="U2" s="20"/>
      <c r="V2" s="21"/>
      <c r="W2" s="19"/>
      <c r="X2" s="224" t="s">
        <v>153</v>
      </c>
      <c r="Y2" s="225"/>
      <c r="Z2" s="226"/>
      <c r="AA2" s="13" t="s">
        <v>12</v>
      </c>
      <c r="AB2" s="14"/>
      <c r="AC2" s="14"/>
      <c r="AD2" s="14"/>
      <c r="AE2" s="20"/>
      <c r="AF2" s="15"/>
      <c r="AG2" s="144"/>
      <c r="AH2" s="22" t="s">
        <v>154</v>
      </c>
      <c r="AI2" s="14"/>
      <c r="AJ2" s="14"/>
      <c r="AK2" s="21"/>
      <c r="AL2" s="19"/>
      <c r="AM2" s="22" t="s">
        <v>152</v>
      </c>
      <c r="AN2" s="14"/>
      <c r="AO2" s="14"/>
      <c r="AP2" s="14"/>
      <c r="AQ2" s="20"/>
      <c r="AR2" s="21"/>
      <c r="AS2" s="22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27"/>
      <c r="L3" s="18" t="s">
        <v>5</v>
      </c>
      <c r="M3" s="18" t="s">
        <v>6</v>
      </c>
      <c r="N3" s="18" t="s">
        <v>94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27"/>
      <c r="AH3" s="18" t="s">
        <v>5</v>
      </c>
      <c r="AI3" s="18" t="s">
        <v>6</v>
      </c>
      <c r="AJ3" s="18" t="s">
        <v>94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2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29"/>
      <c r="D4" s="41"/>
      <c r="E4" s="24"/>
      <c r="F4" s="24"/>
      <c r="G4" s="24"/>
      <c r="H4" s="28"/>
      <c r="I4" s="24"/>
      <c r="J4" s="34"/>
      <c r="K4" s="27"/>
      <c r="L4" s="105"/>
      <c r="M4" s="18"/>
      <c r="N4" s="18"/>
      <c r="O4" s="18"/>
      <c r="P4" s="23"/>
      <c r="Q4" s="24"/>
      <c r="R4" s="24"/>
      <c r="S4" s="28"/>
      <c r="T4" s="24"/>
      <c r="U4" s="24"/>
      <c r="V4" s="228"/>
      <c r="W4" s="27"/>
      <c r="X4" s="24">
        <v>1985</v>
      </c>
      <c r="Y4" s="24" t="s">
        <v>38</v>
      </c>
      <c r="Z4" s="2" t="s">
        <v>159</v>
      </c>
      <c r="AA4" s="24">
        <v>1</v>
      </c>
      <c r="AB4" s="24">
        <v>0</v>
      </c>
      <c r="AC4" s="24">
        <v>0</v>
      </c>
      <c r="AD4" s="24">
        <v>0</v>
      </c>
      <c r="AE4" s="24"/>
      <c r="AF4" s="26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29"/>
      <c r="AS4" s="21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29"/>
      <c r="D5" s="41"/>
      <c r="E5" s="24"/>
      <c r="F5" s="24"/>
      <c r="G5" s="24"/>
      <c r="H5" s="28"/>
      <c r="I5" s="24"/>
      <c r="J5" s="34"/>
      <c r="K5" s="27"/>
      <c r="L5" s="105"/>
      <c r="M5" s="18"/>
      <c r="N5" s="18"/>
      <c r="O5" s="18"/>
      <c r="P5" s="23"/>
      <c r="Q5" s="24"/>
      <c r="R5" s="24"/>
      <c r="S5" s="28"/>
      <c r="T5" s="24"/>
      <c r="U5" s="24"/>
      <c r="V5" s="228"/>
      <c r="W5" s="27"/>
      <c r="X5" s="24">
        <v>1986</v>
      </c>
      <c r="Y5" s="24" t="s">
        <v>160</v>
      </c>
      <c r="Z5" s="2" t="s">
        <v>159</v>
      </c>
      <c r="AA5" s="24">
        <v>14</v>
      </c>
      <c r="AB5" s="24">
        <v>0</v>
      </c>
      <c r="AC5" s="24">
        <v>10</v>
      </c>
      <c r="AD5" s="24">
        <v>6</v>
      </c>
      <c r="AE5" s="24"/>
      <c r="AF5" s="26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29"/>
      <c r="AS5" s="21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29"/>
      <c r="D6" s="41"/>
      <c r="E6" s="24"/>
      <c r="F6" s="24"/>
      <c r="G6" s="24"/>
      <c r="H6" s="28"/>
      <c r="I6" s="24"/>
      <c r="J6" s="34"/>
      <c r="K6" s="27"/>
      <c r="L6" s="105"/>
      <c r="M6" s="18"/>
      <c r="N6" s="18"/>
      <c r="O6" s="18"/>
      <c r="P6" s="23"/>
      <c r="Q6" s="24"/>
      <c r="R6" s="24"/>
      <c r="S6" s="28"/>
      <c r="T6" s="24"/>
      <c r="U6" s="24"/>
      <c r="V6" s="228"/>
      <c r="W6" s="27"/>
      <c r="X6" s="24">
        <v>1987</v>
      </c>
      <c r="Y6" s="24" t="s">
        <v>36</v>
      </c>
      <c r="Z6" s="2" t="s">
        <v>159</v>
      </c>
      <c r="AA6" s="24">
        <v>15</v>
      </c>
      <c r="AB6" s="24">
        <v>1</v>
      </c>
      <c r="AC6" s="24">
        <v>12</v>
      </c>
      <c r="AD6" s="24">
        <v>10</v>
      </c>
      <c r="AE6" s="24"/>
      <c r="AF6" s="26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29"/>
      <c r="AS6" s="21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29"/>
      <c r="D7" s="41"/>
      <c r="E7" s="24"/>
      <c r="F7" s="24"/>
      <c r="G7" s="24"/>
      <c r="H7" s="28"/>
      <c r="I7" s="24"/>
      <c r="J7" s="34"/>
      <c r="K7" s="27"/>
      <c r="L7" s="105"/>
      <c r="M7" s="18"/>
      <c r="N7" s="18"/>
      <c r="O7" s="18"/>
      <c r="P7" s="23"/>
      <c r="Q7" s="24"/>
      <c r="R7" s="24"/>
      <c r="S7" s="28"/>
      <c r="T7" s="24"/>
      <c r="U7" s="24"/>
      <c r="V7" s="228"/>
      <c r="W7" s="27"/>
      <c r="X7" s="24"/>
      <c r="Y7" s="29"/>
      <c r="Z7" s="41"/>
      <c r="AA7" s="24"/>
      <c r="AB7" s="24"/>
      <c r="AC7" s="24"/>
      <c r="AD7" s="28"/>
      <c r="AE7" s="24"/>
      <c r="AF7" s="34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29"/>
      <c r="AS7" s="21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>
        <v>1989</v>
      </c>
      <c r="C8" s="29" t="s">
        <v>54</v>
      </c>
      <c r="D8" s="41" t="s">
        <v>35</v>
      </c>
      <c r="E8" s="24">
        <v>22</v>
      </c>
      <c r="F8" s="24">
        <v>1</v>
      </c>
      <c r="G8" s="24">
        <v>5</v>
      </c>
      <c r="H8" s="28">
        <v>32</v>
      </c>
      <c r="I8" s="24"/>
      <c r="J8" s="34"/>
      <c r="K8" s="27"/>
      <c r="L8" s="105"/>
      <c r="M8" s="18"/>
      <c r="N8" s="18"/>
      <c r="O8" s="18"/>
      <c r="P8" s="23"/>
      <c r="Q8" s="24"/>
      <c r="R8" s="24"/>
      <c r="S8" s="28"/>
      <c r="T8" s="24"/>
      <c r="U8" s="24"/>
      <c r="V8" s="228"/>
      <c r="W8" s="27"/>
      <c r="X8" s="24"/>
      <c r="Y8" s="29"/>
      <c r="Z8" s="41"/>
      <c r="AA8" s="24"/>
      <c r="AB8" s="24"/>
      <c r="AC8" s="24"/>
      <c r="AD8" s="28"/>
      <c r="AE8" s="24"/>
      <c r="AF8" s="34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229"/>
      <c r="AS8" s="21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4"/>
      <c r="C9" s="29"/>
      <c r="D9" s="41"/>
      <c r="E9" s="24"/>
      <c r="F9" s="24"/>
      <c r="G9" s="24"/>
      <c r="H9" s="28"/>
      <c r="I9" s="24"/>
      <c r="J9" s="34"/>
      <c r="K9" s="27"/>
      <c r="L9" s="105"/>
      <c r="M9" s="18"/>
      <c r="N9" s="18"/>
      <c r="O9" s="18"/>
      <c r="P9" s="23"/>
      <c r="Q9" s="24"/>
      <c r="R9" s="24"/>
      <c r="S9" s="28"/>
      <c r="T9" s="24"/>
      <c r="U9" s="24"/>
      <c r="V9" s="228"/>
      <c r="W9" s="27"/>
      <c r="X9" s="24"/>
      <c r="Y9" s="29"/>
      <c r="Z9" s="41"/>
      <c r="AA9" s="24"/>
      <c r="AB9" s="24"/>
      <c r="AC9" s="24"/>
      <c r="AD9" s="28"/>
      <c r="AE9" s="24"/>
      <c r="AF9" s="34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229"/>
      <c r="AS9" s="21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4">
        <v>1999</v>
      </c>
      <c r="C10" s="29" t="s">
        <v>47</v>
      </c>
      <c r="D10" s="41" t="s">
        <v>35</v>
      </c>
      <c r="E10" s="24"/>
      <c r="F10" s="24"/>
      <c r="G10" s="24"/>
      <c r="H10" s="28"/>
      <c r="I10" s="24"/>
      <c r="J10" s="34"/>
      <c r="K10" s="27"/>
      <c r="L10" s="105"/>
      <c r="M10" s="18"/>
      <c r="N10" s="18"/>
      <c r="O10" s="18"/>
      <c r="P10" s="23"/>
      <c r="Q10" s="24">
        <v>10</v>
      </c>
      <c r="R10" s="24">
        <v>0</v>
      </c>
      <c r="S10" s="28">
        <v>14</v>
      </c>
      <c r="T10" s="24">
        <v>11</v>
      </c>
      <c r="U10" s="24">
        <v>46</v>
      </c>
      <c r="V10" s="228"/>
      <c r="W10" s="27"/>
      <c r="X10" s="24"/>
      <c r="Y10" s="29"/>
      <c r="Z10" s="41"/>
      <c r="AA10" s="24"/>
      <c r="AB10" s="24"/>
      <c r="AC10" s="24"/>
      <c r="AD10" s="28"/>
      <c r="AE10" s="24"/>
      <c r="AF10" s="34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229"/>
      <c r="AS10" s="21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"/>
      <c r="C11" s="29"/>
      <c r="D11" s="41"/>
      <c r="E11" s="24"/>
      <c r="F11" s="24"/>
      <c r="G11" s="24"/>
      <c r="H11" s="28"/>
      <c r="I11" s="24"/>
      <c r="J11" s="34"/>
      <c r="K11" s="27"/>
      <c r="L11" s="105"/>
      <c r="M11" s="18"/>
      <c r="N11" s="18"/>
      <c r="O11" s="18"/>
      <c r="P11" s="23"/>
      <c r="Q11" s="24"/>
      <c r="R11" s="24"/>
      <c r="S11" s="28"/>
      <c r="T11" s="24"/>
      <c r="U11" s="24"/>
      <c r="V11" s="228"/>
      <c r="W11" s="27"/>
      <c r="X11" s="24"/>
      <c r="Y11" s="29"/>
      <c r="Z11" s="41"/>
      <c r="AA11" s="24"/>
      <c r="AB11" s="24"/>
      <c r="AC11" s="24"/>
      <c r="AD11" s="28"/>
      <c r="AE11" s="24"/>
      <c r="AF11" s="34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229"/>
      <c r="AS11" s="21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4">
        <v>2001</v>
      </c>
      <c r="C12" s="29" t="s">
        <v>40</v>
      </c>
      <c r="D12" s="41" t="s">
        <v>35</v>
      </c>
      <c r="E12" s="24">
        <v>1</v>
      </c>
      <c r="F12" s="24">
        <v>0</v>
      </c>
      <c r="G12" s="24">
        <v>0</v>
      </c>
      <c r="H12" s="28">
        <v>0</v>
      </c>
      <c r="I12" s="24">
        <v>0</v>
      </c>
      <c r="J12" s="34">
        <v>0</v>
      </c>
      <c r="K12" s="27">
        <v>2</v>
      </c>
      <c r="L12" s="105"/>
      <c r="M12" s="18"/>
      <c r="N12" s="18"/>
      <c r="O12" s="18"/>
      <c r="P12" s="23"/>
      <c r="Q12" s="24"/>
      <c r="R12" s="24"/>
      <c r="S12" s="28"/>
      <c r="T12" s="24"/>
      <c r="U12" s="24"/>
      <c r="V12" s="228"/>
      <c r="W12" s="27"/>
      <c r="X12" s="24"/>
      <c r="Y12" s="29"/>
      <c r="Z12" s="41"/>
      <c r="AA12" s="24"/>
      <c r="AB12" s="24"/>
      <c r="AC12" s="24"/>
      <c r="AD12" s="28"/>
      <c r="AE12" s="24"/>
      <c r="AF12" s="34"/>
      <c r="AG12" s="27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229"/>
      <c r="AS12" s="21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74" t="s">
        <v>155</v>
      </c>
      <c r="C13" s="83"/>
      <c r="D13" s="82"/>
      <c r="E13" s="81">
        <f>SUM(E4:E12)</f>
        <v>23</v>
      </c>
      <c r="F13" s="81">
        <f>SUM(F4:F12)</f>
        <v>1</v>
      </c>
      <c r="G13" s="81">
        <f>SUM(G4:G12)</f>
        <v>5</v>
      </c>
      <c r="H13" s="81">
        <f>SUM(H4:H12)</f>
        <v>32</v>
      </c>
      <c r="I13" s="81">
        <f>SUM(I4:I12)</f>
        <v>0</v>
      </c>
      <c r="J13" s="230">
        <v>0</v>
      </c>
      <c r="K13" s="144">
        <f>SUM(K4:K12)</f>
        <v>2</v>
      </c>
      <c r="L13" s="22"/>
      <c r="M13" s="20"/>
      <c r="N13" s="216"/>
      <c r="O13" s="217"/>
      <c r="P13" s="23"/>
      <c r="Q13" s="81">
        <f>SUM(Q4:Q12)</f>
        <v>10</v>
      </c>
      <c r="R13" s="81">
        <f>SUM(R4:R12)</f>
        <v>0</v>
      </c>
      <c r="S13" s="81">
        <f>SUM(S4:S12)</f>
        <v>14</v>
      </c>
      <c r="T13" s="81">
        <f>SUM(T4:T12)</f>
        <v>11</v>
      </c>
      <c r="U13" s="81">
        <f>SUM(U4:U12)</f>
        <v>46</v>
      </c>
      <c r="V13" s="40">
        <v>0</v>
      </c>
      <c r="W13" s="144">
        <f>SUM(W4:W12)</f>
        <v>0</v>
      </c>
      <c r="X13" s="16" t="s">
        <v>155</v>
      </c>
      <c r="Y13" s="17"/>
      <c r="Z13" s="15"/>
      <c r="AA13" s="81">
        <f>SUM(AA4:AA12)</f>
        <v>30</v>
      </c>
      <c r="AB13" s="81">
        <f>SUM(AB4:AB12)</f>
        <v>1</v>
      </c>
      <c r="AC13" s="81">
        <f>SUM(AC4:AC12)</f>
        <v>22</v>
      </c>
      <c r="AD13" s="81">
        <f>SUM(AD4:AD12)</f>
        <v>16</v>
      </c>
      <c r="AE13" s="81">
        <f>SUM(AE4:AE12)</f>
        <v>0</v>
      </c>
      <c r="AF13" s="230">
        <v>0</v>
      </c>
      <c r="AG13" s="144">
        <f>SUM(AG4:AG12)</f>
        <v>0</v>
      </c>
      <c r="AH13" s="22"/>
      <c r="AI13" s="20"/>
      <c r="AJ13" s="216"/>
      <c r="AK13" s="217"/>
      <c r="AL13" s="23"/>
      <c r="AM13" s="81">
        <f>SUM(AM4:AM12)</f>
        <v>0</v>
      </c>
      <c r="AN13" s="81">
        <f>SUM(AN4:AN12)</f>
        <v>0</v>
      </c>
      <c r="AO13" s="81">
        <f>SUM(AO4:AO12)</f>
        <v>0</v>
      </c>
      <c r="AP13" s="81">
        <f>SUM(AP4:AP12)</f>
        <v>0</v>
      </c>
      <c r="AQ13" s="81">
        <f>SUM(AQ4:AQ12)</f>
        <v>0</v>
      </c>
      <c r="AR13" s="230">
        <v>0</v>
      </c>
      <c r="AS13" s="227">
        <f>SUM(AS4:AS12)</f>
        <v>0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27"/>
      <c r="L14" s="23"/>
      <c r="M14" s="23"/>
      <c r="N14" s="23"/>
      <c r="O14" s="23"/>
      <c r="P14" s="43"/>
      <c r="Q14" s="43"/>
      <c r="R14" s="46"/>
      <c r="S14" s="43"/>
      <c r="T14" s="43"/>
      <c r="U14" s="23"/>
      <c r="V14" s="23"/>
      <c r="W14" s="27"/>
      <c r="X14" s="43"/>
      <c r="Y14" s="43"/>
      <c r="Z14" s="43"/>
      <c r="AA14" s="43"/>
      <c r="AB14" s="43"/>
      <c r="AC14" s="43"/>
      <c r="AD14" s="43"/>
      <c r="AE14" s="43"/>
      <c r="AF14" s="44"/>
      <c r="AG14" s="27"/>
      <c r="AH14" s="23"/>
      <c r="AI14" s="23"/>
      <c r="AJ14" s="23"/>
      <c r="AK14" s="23"/>
      <c r="AL14" s="43"/>
      <c r="AM14" s="43"/>
      <c r="AN14" s="46"/>
      <c r="AO14" s="43"/>
      <c r="AP14" s="43"/>
      <c r="AQ14" s="23"/>
      <c r="AR14" s="23"/>
      <c r="AS14" s="2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31" t="s">
        <v>156</v>
      </c>
      <c r="C15" s="232"/>
      <c r="D15" s="23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3"/>
      <c r="L15" s="18" t="s">
        <v>26</v>
      </c>
      <c r="M15" s="18" t="s">
        <v>27</v>
      </c>
      <c r="N15" s="18" t="s">
        <v>157</v>
      </c>
      <c r="O15" s="18" t="s">
        <v>158</v>
      </c>
      <c r="Q15" s="46"/>
      <c r="R15" s="46" t="s">
        <v>48</v>
      </c>
      <c r="S15" s="46"/>
      <c r="T15" s="139" t="s">
        <v>49</v>
      </c>
      <c r="U15" s="23"/>
      <c r="V15" s="27"/>
      <c r="W15" s="27"/>
      <c r="X15" s="234"/>
      <c r="Y15" s="234"/>
      <c r="Z15" s="234"/>
      <c r="AA15" s="234"/>
      <c r="AB15" s="234"/>
      <c r="AC15" s="46"/>
      <c r="AD15" s="46"/>
      <c r="AE15" s="46"/>
      <c r="AF15" s="43"/>
      <c r="AG15" s="43"/>
      <c r="AH15" s="43"/>
      <c r="AI15" s="43"/>
      <c r="AJ15" s="43"/>
      <c r="AK15" s="43"/>
      <c r="AM15" s="27"/>
      <c r="AN15" s="234"/>
      <c r="AO15" s="234"/>
      <c r="AP15" s="234"/>
      <c r="AQ15" s="234"/>
      <c r="AR15" s="234"/>
      <c r="AS15" s="234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8" t="s">
        <v>11</v>
      </c>
      <c r="C16" s="12"/>
      <c r="D16" s="50"/>
      <c r="E16" s="235">
        <v>273</v>
      </c>
      <c r="F16" s="235">
        <v>21</v>
      </c>
      <c r="G16" s="235">
        <v>155</v>
      </c>
      <c r="H16" s="235">
        <v>186</v>
      </c>
      <c r="I16" s="235">
        <v>1127</v>
      </c>
      <c r="J16" s="236">
        <v>0.55600000000000005</v>
      </c>
      <c r="K16" s="43">
        <f>PRODUCT(I16/J16)</f>
        <v>2026.9784172661869</v>
      </c>
      <c r="L16" s="237">
        <f>PRODUCT((F16+G16)/E16)</f>
        <v>0.64468864468864473</v>
      </c>
      <c r="M16" s="237">
        <f>PRODUCT(H16/E16)</f>
        <v>0.68131868131868134</v>
      </c>
      <c r="N16" s="237">
        <f>PRODUCT((F16+G16+H16)/E16)</f>
        <v>1.326007326007326</v>
      </c>
      <c r="O16" s="237">
        <f>PRODUCT(I16/E16)</f>
        <v>4.1282051282051286</v>
      </c>
      <c r="Q16" s="46"/>
      <c r="R16" s="46"/>
      <c r="S16" s="46"/>
      <c r="T16" s="194" t="s">
        <v>50</v>
      </c>
      <c r="U16" s="43"/>
      <c r="V16" s="43"/>
      <c r="W16" s="43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6"/>
      <c r="AO16" s="46"/>
      <c r="AP16" s="46"/>
      <c r="AQ16" s="46"/>
      <c r="AR16" s="46"/>
      <c r="AS16" s="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38" t="s">
        <v>53</v>
      </c>
      <c r="C17" s="239"/>
      <c r="D17" s="240"/>
      <c r="E17" s="235">
        <f>PRODUCT(E13+Q13)</f>
        <v>33</v>
      </c>
      <c r="F17" s="235">
        <f>PRODUCT(F13+R13)</f>
        <v>1</v>
      </c>
      <c r="G17" s="235">
        <f>PRODUCT(G13+S13)</f>
        <v>19</v>
      </c>
      <c r="H17" s="235">
        <f>PRODUCT(H13+T13)</f>
        <v>43</v>
      </c>
      <c r="I17" s="235">
        <f>PRODUCT(I13+U13)</f>
        <v>46</v>
      </c>
      <c r="J17" s="236"/>
      <c r="K17" s="43">
        <f>PRODUCT(K13+W13)</f>
        <v>2</v>
      </c>
      <c r="L17" s="237">
        <f>PRODUCT((F17+G17)/E17)</f>
        <v>0.60606060606060608</v>
      </c>
      <c r="M17" s="237">
        <f>PRODUCT(H17/E17)</f>
        <v>1.303030303030303</v>
      </c>
      <c r="N17" s="237">
        <f>PRODUCT((F17+G17+H17)/E17)</f>
        <v>1.9090909090909092</v>
      </c>
      <c r="O17" s="237">
        <f>PRODUCT(I17/E17)</f>
        <v>1.393939393939394</v>
      </c>
      <c r="Q17" s="46"/>
      <c r="R17" s="46"/>
      <c r="S17" s="46"/>
      <c r="T17" s="139" t="s">
        <v>52</v>
      </c>
      <c r="U17" s="43"/>
      <c r="V17" s="43"/>
      <c r="W17" s="43"/>
      <c r="X17" s="43"/>
      <c r="Y17" s="43"/>
      <c r="Z17" s="43"/>
      <c r="AA17" s="43"/>
      <c r="AB17" s="43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41" t="s">
        <v>153</v>
      </c>
      <c r="C18" s="242"/>
      <c r="D18" s="243"/>
      <c r="E18" s="235">
        <f>PRODUCT(AA13+AM13)</f>
        <v>30</v>
      </c>
      <c r="F18" s="235">
        <f>PRODUCT(AB13+AN13)</f>
        <v>1</v>
      </c>
      <c r="G18" s="235">
        <f>PRODUCT(AC13+AO13)</f>
        <v>22</v>
      </c>
      <c r="H18" s="235">
        <f>PRODUCT(AD13+AP13)</f>
        <v>16</v>
      </c>
      <c r="I18" s="235">
        <f>PRODUCT(AE13+AQ13)</f>
        <v>0</v>
      </c>
      <c r="J18" s="236">
        <v>0</v>
      </c>
      <c r="K18" s="23">
        <f>PRODUCT(AG13+AS13)</f>
        <v>0</v>
      </c>
      <c r="L18" s="237">
        <v>0</v>
      </c>
      <c r="M18" s="237">
        <v>0</v>
      </c>
      <c r="N18" s="237">
        <v>0</v>
      </c>
      <c r="O18" s="237">
        <v>0</v>
      </c>
      <c r="Q18" s="46"/>
      <c r="R18" s="46"/>
      <c r="S18" s="43"/>
      <c r="T18" s="139" t="s">
        <v>51</v>
      </c>
      <c r="U18" s="23"/>
      <c r="V18" s="23"/>
      <c r="W18" s="43"/>
      <c r="X18" s="43"/>
      <c r="Y18" s="43"/>
      <c r="Z18" s="43"/>
      <c r="AA18" s="43"/>
      <c r="AB18" s="43"/>
      <c r="AC18" s="46"/>
      <c r="AD18" s="46"/>
      <c r="AE18" s="46"/>
      <c r="AF18" s="46"/>
      <c r="AG18" s="46"/>
      <c r="AH18" s="46"/>
      <c r="AI18" s="46"/>
      <c r="AJ18" s="46"/>
      <c r="AK18" s="43"/>
      <c r="AL18" s="2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44" t="s">
        <v>155</v>
      </c>
      <c r="C19" s="117"/>
      <c r="D19" s="245"/>
      <c r="E19" s="235">
        <f>SUM(E16:E18)</f>
        <v>336</v>
      </c>
      <c r="F19" s="235">
        <f t="shared" ref="F19:I19" si="0">SUM(F16:F18)</f>
        <v>23</v>
      </c>
      <c r="G19" s="235">
        <f t="shared" si="0"/>
        <v>196</v>
      </c>
      <c r="H19" s="235">
        <f t="shared" si="0"/>
        <v>245</v>
      </c>
      <c r="I19" s="235">
        <f t="shared" si="0"/>
        <v>1173</v>
      </c>
      <c r="J19" s="236"/>
      <c r="K19" s="43">
        <f>SUM(K16:K18)</f>
        <v>2028.9784172661869</v>
      </c>
      <c r="L19" s="237">
        <f>PRODUCT((F19+G19)/E19)</f>
        <v>0.6517857142857143</v>
      </c>
      <c r="M19" s="237">
        <f>PRODUCT(H19/E19)</f>
        <v>0.72916666666666663</v>
      </c>
      <c r="N19" s="237">
        <f>PRODUCT((F19+G19+H19)/E19)</f>
        <v>1.3809523809523809</v>
      </c>
      <c r="O19" s="237">
        <v>4.13</v>
      </c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23"/>
      <c r="F20" s="23"/>
      <c r="G20" s="23"/>
      <c r="H20" s="23"/>
      <c r="I20" s="23"/>
      <c r="J20" s="43"/>
      <c r="K20" s="43"/>
      <c r="L20" s="23"/>
      <c r="M20" s="23"/>
      <c r="N20" s="23"/>
      <c r="O20" s="2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23"/>
      <c r="AL184" s="23"/>
    </row>
    <row r="185" spans="12:57" x14ac:dyDescent="0.25">
      <c r="R185" s="27"/>
      <c r="S185" s="27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57" x14ac:dyDescent="0.25">
      <c r="R186" s="27"/>
      <c r="S186" s="27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2:57" x14ac:dyDescent="0.25">
      <c r="R187" s="27"/>
      <c r="S187" s="27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2:57" x14ac:dyDescent="0.25">
      <c r="L188"/>
      <c r="M188"/>
      <c r="N188"/>
      <c r="O188"/>
      <c r="P188"/>
      <c r="R188" s="27"/>
      <c r="S188" s="27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</sheetData>
  <sortState ref="B4:I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67" customWidth="1"/>
    <col min="3" max="3" width="21.5703125" style="66" customWidth="1"/>
    <col min="4" max="4" width="10.5703125" style="121" customWidth="1"/>
    <col min="5" max="5" width="8" style="121" customWidth="1"/>
    <col min="6" max="6" width="0.7109375" style="27" customWidth="1"/>
    <col min="7" max="7" width="5.5703125" style="66" customWidth="1"/>
    <col min="8" max="11" width="5.28515625" style="66" customWidth="1"/>
    <col min="12" max="12" width="7.28515625" style="66" customWidth="1"/>
    <col min="13" max="16" width="5.28515625" style="66" customWidth="1"/>
    <col min="17" max="21" width="6.7109375" style="209" customWidth="1"/>
    <col min="22" max="22" width="9.85546875" style="66" customWidth="1"/>
    <col min="23" max="23" width="18.140625" style="121" customWidth="1"/>
    <col min="24" max="24" width="9.7109375" style="66" customWidth="1"/>
    <col min="25" max="30" width="9.140625" style="12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5" t="s">
        <v>109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203"/>
      <c r="R1" s="203"/>
      <c r="S1" s="203"/>
      <c r="T1" s="203"/>
      <c r="U1" s="203"/>
      <c r="V1" s="71"/>
      <c r="W1" s="75"/>
      <c r="X1" s="38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33</v>
      </c>
      <c r="C2" s="5" t="s">
        <v>97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204"/>
      <c r="R2" s="204"/>
      <c r="S2" s="204"/>
      <c r="T2" s="204"/>
      <c r="U2" s="204"/>
      <c r="V2" s="11"/>
      <c r="W2" s="77"/>
      <c r="X2" s="28"/>
      <c r="Y2" s="76"/>
      <c r="Z2" s="76"/>
      <c r="AA2" s="76"/>
      <c r="AB2" s="76"/>
      <c r="AC2" s="76"/>
      <c r="AD2" s="76"/>
    </row>
    <row r="3" spans="1:30" x14ac:dyDescent="0.25">
      <c r="A3" s="1"/>
      <c r="B3" s="79" t="s">
        <v>56</v>
      </c>
      <c r="C3" s="22" t="s">
        <v>57</v>
      </c>
      <c r="D3" s="74" t="s">
        <v>58</v>
      </c>
      <c r="E3" s="80" t="s">
        <v>1</v>
      </c>
      <c r="F3" s="23"/>
      <c r="G3" s="81" t="s">
        <v>59</v>
      </c>
      <c r="H3" s="82" t="s">
        <v>60</v>
      </c>
      <c r="I3" s="82" t="s">
        <v>31</v>
      </c>
      <c r="J3" s="17" t="s">
        <v>61</v>
      </c>
      <c r="K3" s="83" t="s">
        <v>62</v>
      </c>
      <c r="L3" s="83" t="s">
        <v>63</v>
      </c>
      <c r="M3" s="81" t="s">
        <v>64</v>
      </c>
      <c r="N3" s="81" t="s">
        <v>30</v>
      </c>
      <c r="O3" s="82" t="s">
        <v>65</v>
      </c>
      <c r="P3" s="81" t="s">
        <v>60</v>
      </c>
      <c r="Q3" s="205" t="s">
        <v>16</v>
      </c>
      <c r="R3" s="205">
        <v>1</v>
      </c>
      <c r="S3" s="205">
        <v>2</v>
      </c>
      <c r="T3" s="205">
        <v>3</v>
      </c>
      <c r="U3" s="205" t="s">
        <v>66</v>
      </c>
      <c r="V3" s="17" t="s">
        <v>21</v>
      </c>
      <c r="W3" s="16" t="s">
        <v>67</v>
      </c>
      <c r="X3" s="16" t="s">
        <v>68</v>
      </c>
      <c r="Y3" s="76"/>
      <c r="Z3" s="76"/>
      <c r="AA3" s="76"/>
      <c r="AB3" s="76"/>
      <c r="AC3" s="76"/>
      <c r="AD3" s="76"/>
    </row>
    <row r="4" spans="1:30" x14ac:dyDescent="0.25">
      <c r="A4" s="9"/>
      <c r="B4" s="84" t="s">
        <v>69</v>
      </c>
      <c r="C4" s="85" t="s">
        <v>70</v>
      </c>
      <c r="D4" s="86" t="s">
        <v>71</v>
      </c>
      <c r="E4" s="87" t="s">
        <v>35</v>
      </c>
      <c r="F4" s="23"/>
      <c r="G4" s="88">
        <v>1</v>
      </c>
      <c r="H4" s="88"/>
      <c r="I4" s="89"/>
      <c r="J4" s="90"/>
      <c r="K4" s="90" t="s">
        <v>72</v>
      </c>
      <c r="L4" s="90"/>
      <c r="M4" s="90">
        <v>1</v>
      </c>
      <c r="N4" s="90"/>
      <c r="O4" s="88"/>
      <c r="P4" s="89"/>
      <c r="Q4" s="92" t="s">
        <v>121</v>
      </c>
      <c r="R4" s="199"/>
      <c r="S4" s="199"/>
      <c r="T4" s="199"/>
      <c r="U4" s="199"/>
      <c r="V4" s="91" t="s">
        <v>122</v>
      </c>
      <c r="W4" s="85" t="s">
        <v>73</v>
      </c>
      <c r="X4" s="200">
        <v>6114</v>
      </c>
      <c r="Y4" s="76"/>
      <c r="Z4" s="76"/>
      <c r="AA4" s="76"/>
      <c r="AB4" s="76"/>
      <c r="AC4" s="76"/>
      <c r="AD4" s="76"/>
    </row>
    <row r="5" spans="1:30" x14ac:dyDescent="0.25">
      <c r="A5" s="9"/>
      <c r="B5" s="93" t="s">
        <v>74</v>
      </c>
      <c r="C5" s="94" t="s">
        <v>75</v>
      </c>
      <c r="D5" s="95" t="s">
        <v>76</v>
      </c>
      <c r="E5" s="96" t="s">
        <v>41</v>
      </c>
      <c r="F5" s="23"/>
      <c r="G5" s="97">
        <v>1</v>
      </c>
      <c r="H5" s="97"/>
      <c r="I5" s="98"/>
      <c r="J5" s="99" t="s">
        <v>77</v>
      </c>
      <c r="K5" s="99">
        <v>9</v>
      </c>
      <c r="L5" s="99"/>
      <c r="M5" s="99">
        <v>1</v>
      </c>
      <c r="N5" s="99"/>
      <c r="O5" s="97"/>
      <c r="P5" s="98"/>
      <c r="Q5" s="101" t="s">
        <v>123</v>
      </c>
      <c r="R5" s="201" t="s">
        <v>124</v>
      </c>
      <c r="S5" s="201"/>
      <c r="T5" s="201" t="s">
        <v>125</v>
      </c>
      <c r="U5" s="201"/>
      <c r="V5" s="100">
        <v>1</v>
      </c>
      <c r="W5" s="94" t="s">
        <v>78</v>
      </c>
      <c r="X5" s="202">
        <v>7773</v>
      </c>
      <c r="Y5" s="76"/>
      <c r="Z5" s="76"/>
      <c r="AA5" s="76"/>
      <c r="AB5" s="76"/>
      <c r="AC5" s="76"/>
      <c r="AD5" s="76"/>
    </row>
    <row r="6" spans="1:30" x14ac:dyDescent="0.25">
      <c r="A6" s="9"/>
      <c r="B6" s="22" t="s">
        <v>7</v>
      </c>
      <c r="C6" s="17"/>
      <c r="D6" s="16"/>
      <c r="E6" s="102"/>
      <c r="F6" s="103"/>
      <c r="G6" s="18">
        <f>SUM(G4:G5)</f>
        <v>2</v>
      </c>
      <c r="H6" s="18"/>
      <c r="I6" s="18"/>
      <c r="J6" s="17"/>
      <c r="K6" s="17"/>
      <c r="L6" s="17"/>
      <c r="M6" s="18">
        <f t="shared" ref="M6" si="0">SUM(M4:M5)</f>
        <v>2</v>
      </c>
      <c r="N6" s="18"/>
      <c r="O6" s="18"/>
      <c r="P6" s="18"/>
      <c r="Q6" s="105" t="s">
        <v>123</v>
      </c>
      <c r="R6" s="105" t="s">
        <v>124</v>
      </c>
      <c r="S6" s="105"/>
      <c r="T6" s="105" t="s">
        <v>125</v>
      </c>
      <c r="U6" s="105"/>
      <c r="V6" s="40">
        <v>1</v>
      </c>
      <c r="W6" s="104"/>
      <c r="X6" s="105"/>
      <c r="Y6" s="76"/>
      <c r="Z6" s="76"/>
      <c r="AA6" s="76"/>
      <c r="AB6" s="76"/>
      <c r="AC6" s="76"/>
      <c r="AD6" s="76"/>
    </row>
    <row r="7" spans="1:30" x14ac:dyDescent="0.25">
      <c r="A7" s="106"/>
      <c r="B7" s="107" t="s">
        <v>79</v>
      </c>
      <c r="C7" s="108" t="s">
        <v>80</v>
      </c>
      <c r="D7" s="109"/>
      <c r="E7" s="69"/>
      <c r="F7" s="110"/>
      <c r="G7" s="111"/>
      <c r="H7" s="109"/>
      <c r="I7" s="109"/>
      <c r="J7" s="109"/>
      <c r="K7" s="108"/>
      <c r="L7" s="108"/>
      <c r="M7" s="108"/>
      <c r="N7" s="108"/>
      <c r="O7" s="108"/>
      <c r="P7" s="108"/>
      <c r="Q7" s="206"/>
      <c r="R7" s="206"/>
      <c r="S7" s="206"/>
      <c r="T7" s="206"/>
      <c r="U7" s="206"/>
      <c r="V7" s="112"/>
      <c r="W7" s="112"/>
      <c r="X7" s="113"/>
      <c r="Y7" s="76"/>
      <c r="Z7" s="65"/>
      <c r="AA7" s="65"/>
      <c r="AB7" s="65"/>
      <c r="AC7" s="76"/>
      <c r="AD7" s="76"/>
    </row>
    <row r="8" spans="1:30" x14ac:dyDescent="0.25">
      <c r="A8" s="106"/>
      <c r="B8" s="114"/>
      <c r="C8" s="115"/>
      <c r="D8" s="116"/>
      <c r="E8" s="117"/>
      <c r="F8" s="117"/>
      <c r="G8" s="118"/>
      <c r="H8" s="115"/>
      <c r="I8" s="115"/>
      <c r="J8" s="115"/>
      <c r="K8" s="115"/>
      <c r="L8" s="115"/>
      <c r="M8" s="115"/>
      <c r="N8" s="115"/>
      <c r="O8" s="115"/>
      <c r="P8" s="115"/>
      <c r="Q8" s="118"/>
      <c r="R8" s="118"/>
      <c r="S8" s="118"/>
      <c r="T8" s="118"/>
      <c r="U8" s="118"/>
      <c r="V8" s="115"/>
      <c r="W8" s="115"/>
      <c r="X8" s="119"/>
      <c r="Y8" s="46"/>
      <c r="Z8" s="43"/>
      <c r="AA8" s="23"/>
      <c r="AB8" s="23"/>
      <c r="AC8" s="76"/>
      <c r="AD8" s="76"/>
    </row>
    <row r="9" spans="1:30" x14ac:dyDescent="0.25">
      <c r="A9" s="1"/>
      <c r="B9" s="79" t="s">
        <v>81</v>
      </c>
      <c r="C9" s="22" t="s">
        <v>57</v>
      </c>
      <c r="D9" s="74" t="s">
        <v>58</v>
      </c>
      <c r="E9" s="80" t="s">
        <v>1</v>
      </c>
      <c r="F9" s="23"/>
      <c r="G9" s="81" t="s">
        <v>59</v>
      </c>
      <c r="H9" s="82" t="s">
        <v>60</v>
      </c>
      <c r="I9" s="82" t="s">
        <v>31</v>
      </c>
      <c r="J9" s="17" t="s">
        <v>61</v>
      </c>
      <c r="K9" s="83" t="s">
        <v>62</v>
      </c>
      <c r="L9" s="83" t="s">
        <v>63</v>
      </c>
      <c r="M9" s="81" t="s">
        <v>64</v>
      </c>
      <c r="N9" s="81" t="s">
        <v>30</v>
      </c>
      <c r="O9" s="82" t="s">
        <v>65</v>
      </c>
      <c r="P9" s="81" t="s">
        <v>60</v>
      </c>
      <c r="Q9" s="205" t="s">
        <v>16</v>
      </c>
      <c r="R9" s="205">
        <v>1</v>
      </c>
      <c r="S9" s="205">
        <v>2</v>
      </c>
      <c r="T9" s="205">
        <v>3</v>
      </c>
      <c r="U9" s="205" t="s">
        <v>66</v>
      </c>
      <c r="V9" s="17" t="s">
        <v>21</v>
      </c>
      <c r="W9" s="16" t="s">
        <v>67</v>
      </c>
      <c r="X9" s="16" t="s">
        <v>68</v>
      </c>
      <c r="Y9" s="76"/>
      <c r="Z9" s="76"/>
      <c r="AA9" s="76"/>
      <c r="AB9" s="76"/>
      <c r="AC9" s="76"/>
      <c r="AD9" s="76"/>
    </row>
    <row r="10" spans="1:30" x14ac:dyDescent="0.25">
      <c r="A10" s="9"/>
      <c r="B10" s="84" t="s">
        <v>82</v>
      </c>
      <c r="C10" s="85" t="s">
        <v>83</v>
      </c>
      <c r="D10" s="86" t="s">
        <v>71</v>
      </c>
      <c r="E10" s="87" t="s">
        <v>35</v>
      </c>
      <c r="F10" s="103"/>
      <c r="G10" s="88">
        <v>1</v>
      </c>
      <c r="H10" s="89"/>
      <c r="I10" s="88"/>
      <c r="J10" s="90"/>
      <c r="K10" s="90"/>
      <c r="L10" s="90" t="s">
        <v>84</v>
      </c>
      <c r="M10" s="90">
        <v>1</v>
      </c>
      <c r="N10" s="88"/>
      <c r="O10" s="89">
        <v>1</v>
      </c>
      <c r="P10" s="88">
        <v>4</v>
      </c>
      <c r="Q10" s="199"/>
      <c r="R10" s="199"/>
      <c r="S10" s="199"/>
      <c r="T10" s="199"/>
      <c r="U10" s="199"/>
      <c r="V10" s="91"/>
      <c r="W10" s="86" t="s">
        <v>85</v>
      </c>
      <c r="X10" s="88">
        <v>300</v>
      </c>
      <c r="Y10" s="76"/>
      <c r="Z10" s="76"/>
      <c r="AA10" s="76"/>
      <c r="AB10" s="76"/>
      <c r="AC10" s="76"/>
      <c r="AD10" s="76"/>
    </row>
    <row r="11" spans="1:30" x14ac:dyDescent="0.25">
      <c r="A11" s="106"/>
      <c r="B11" s="114"/>
      <c r="C11" s="115"/>
      <c r="D11" s="116"/>
      <c r="E11" s="117"/>
      <c r="F11" s="117"/>
      <c r="G11" s="118"/>
      <c r="H11" s="115"/>
      <c r="I11" s="115"/>
      <c r="J11" s="115"/>
      <c r="K11" s="115"/>
      <c r="L11" s="115"/>
      <c r="M11" s="115"/>
      <c r="N11" s="115"/>
      <c r="O11" s="115"/>
      <c r="P11" s="115"/>
      <c r="Q11" s="118"/>
      <c r="R11" s="118"/>
      <c r="S11" s="118"/>
      <c r="T11" s="118"/>
      <c r="U11" s="118"/>
      <c r="V11" s="115"/>
      <c r="W11" s="115"/>
      <c r="X11" s="119"/>
      <c r="Y11" s="46"/>
      <c r="Z11" s="43"/>
      <c r="AA11" s="23"/>
      <c r="AB11" s="23"/>
      <c r="AC11" s="76"/>
      <c r="AD11" s="76"/>
    </row>
    <row r="12" spans="1:30" x14ac:dyDescent="0.25">
      <c r="A12" s="1"/>
      <c r="B12" s="79" t="s">
        <v>86</v>
      </c>
      <c r="C12" s="22" t="s">
        <v>57</v>
      </c>
      <c r="D12" s="74" t="s">
        <v>58</v>
      </c>
      <c r="E12" s="80" t="s">
        <v>1</v>
      </c>
      <c r="F12" s="23"/>
      <c r="G12" s="81" t="s">
        <v>59</v>
      </c>
      <c r="H12" s="82" t="s">
        <v>60</v>
      </c>
      <c r="I12" s="82" t="s">
        <v>31</v>
      </c>
      <c r="J12" s="17" t="s">
        <v>61</v>
      </c>
      <c r="K12" s="83" t="s">
        <v>62</v>
      </c>
      <c r="L12" s="83" t="s">
        <v>63</v>
      </c>
      <c r="M12" s="81" t="s">
        <v>64</v>
      </c>
      <c r="N12" s="81" t="s">
        <v>30</v>
      </c>
      <c r="O12" s="82" t="s">
        <v>65</v>
      </c>
      <c r="P12" s="81" t="s">
        <v>60</v>
      </c>
      <c r="Q12" s="205" t="s">
        <v>16</v>
      </c>
      <c r="R12" s="205">
        <v>1</v>
      </c>
      <c r="S12" s="205">
        <v>2</v>
      </c>
      <c r="T12" s="205">
        <v>3</v>
      </c>
      <c r="U12" s="205" t="s">
        <v>66</v>
      </c>
      <c r="V12" s="17" t="s">
        <v>21</v>
      </c>
      <c r="W12" s="16" t="s">
        <v>67</v>
      </c>
      <c r="X12" s="16" t="s">
        <v>68</v>
      </c>
      <c r="Y12" s="76"/>
      <c r="Z12" s="76"/>
      <c r="AA12" s="76"/>
      <c r="AB12" s="76"/>
      <c r="AC12" s="76"/>
      <c r="AD12" s="76"/>
    </row>
    <row r="13" spans="1:30" x14ac:dyDescent="0.25">
      <c r="A13" s="9"/>
      <c r="B13" s="84" t="s">
        <v>87</v>
      </c>
      <c r="C13" s="85" t="s">
        <v>88</v>
      </c>
      <c r="D13" s="86" t="s">
        <v>71</v>
      </c>
      <c r="E13" s="198" t="s">
        <v>35</v>
      </c>
      <c r="F13" s="73"/>
      <c r="G13" s="88"/>
      <c r="H13" s="89"/>
      <c r="I13" s="88">
        <v>1</v>
      </c>
      <c r="J13" s="90" t="s">
        <v>120</v>
      </c>
      <c r="K13" s="90">
        <v>3</v>
      </c>
      <c r="L13" s="90" t="s">
        <v>89</v>
      </c>
      <c r="M13" s="90">
        <v>1</v>
      </c>
      <c r="N13" s="88"/>
      <c r="O13" s="89">
        <v>2</v>
      </c>
      <c r="P13" s="88">
        <v>3</v>
      </c>
      <c r="Q13" s="199" t="s">
        <v>126</v>
      </c>
      <c r="R13" s="199" t="s">
        <v>123</v>
      </c>
      <c r="S13" s="199"/>
      <c r="T13" s="199" t="s">
        <v>129</v>
      </c>
      <c r="U13" s="199" t="s">
        <v>130</v>
      </c>
      <c r="V13" s="91">
        <v>0.8571428571428571</v>
      </c>
      <c r="W13" s="84" t="s">
        <v>90</v>
      </c>
      <c r="X13" s="88">
        <v>750</v>
      </c>
      <c r="Y13" s="76"/>
      <c r="Z13" s="76"/>
      <c r="AA13" s="76"/>
      <c r="AB13" s="76"/>
      <c r="AC13" s="76"/>
      <c r="AD13" s="76"/>
    </row>
    <row r="14" spans="1:30" x14ac:dyDescent="0.25">
      <c r="A14" s="9"/>
      <c r="B14" s="84" t="s">
        <v>91</v>
      </c>
      <c r="C14" s="85" t="s">
        <v>119</v>
      </c>
      <c r="D14" s="86" t="s">
        <v>71</v>
      </c>
      <c r="E14" s="198" t="s">
        <v>35</v>
      </c>
      <c r="F14" s="144"/>
      <c r="G14" s="88"/>
      <c r="H14" s="89"/>
      <c r="I14" s="88">
        <v>1</v>
      </c>
      <c r="J14" s="90"/>
      <c r="K14" s="90">
        <v>4</v>
      </c>
      <c r="L14" s="90" t="s">
        <v>92</v>
      </c>
      <c r="M14" s="90">
        <v>1</v>
      </c>
      <c r="N14" s="88"/>
      <c r="O14" s="89"/>
      <c r="P14" s="88">
        <v>1</v>
      </c>
      <c r="Q14" s="199" t="s">
        <v>127</v>
      </c>
      <c r="R14" s="199" t="s">
        <v>131</v>
      </c>
      <c r="S14" s="199" t="s">
        <v>130</v>
      </c>
      <c r="T14" s="199" t="s">
        <v>129</v>
      </c>
      <c r="U14" s="199" t="s">
        <v>129</v>
      </c>
      <c r="V14" s="91">
        <v>0.5</v>
      </c>
      <c r="W14" s="84" t="s">
        <v>93</v>
      </c>
      <c r="X14" s="88">
        <v>511</v>
      </c>
      <c r="Y14" s="76"/>
      <c r="Z14" s="76"/>
      <c r="AA14" s="76"/>
      <c r="AB14" s="76"/>
      <c r="AC14" s="76"/>
      <c r="AD14" s="76"/>
    </row>
    <row r="15" spans="1:30" x14ac:dyDescent="0.25">
      <c r="A15" s="9"/>
      <c r="B15" s="22" t="s">
        <v>7</v>
      </c>
      <c r="C15" s="17"/>
      <c r="D15" s="16"/>
      <c r="E15" s="102"/>
      <c r="F15" s="103"/>
      <c r="G15" s="18"/>
      <c r="H15" s="18"/>
      <c r="I15" s="18">
        <f>SUM(I13:I14)</f>
        <v>2</v>
      </c>
      <c r="J15" s="17"/>
      <c r="K15" s="17"/>
      <c r="L15" s="17"/>
      <c r="M15" s="18">
        <f t="shared" ref="M15:P15" si="1">SUM(M13:M14)</f>
        <v>2</v>
      </c>
      <c r="N15" s="18"/>
      <c r="O15" s="18">
        <f t="shared" si="1"/>
        <v>2</v>
      </c>
      <c r="P15" s="18">
        <f t="shared" si="1"/>
        <v>4</v>
      </c>
      <c r="Q15" s="105" t="s">
        <v>128</v>
      </c>
      <c r="R15" s="105" t="s">
        <v>134</v>
      </c>
      <c r="S15" s="105" t="s">
        <v>130</v>
      </c>
      <c r="T15" s="105" t="s">
        <v>133</v>
      </c>
      <c r="U15" s="105" t="s">
        <v>132</v>
      </c>
      <c r="V15" s="40">
        <v>0.69199999999999995</v>
      </c>
      <c r="W15" s="104"/>
      <c r="X15" s="105"/>
      <c r="Y15" s="76"/>
      <c r="Z15" s="76"/>
      <c r="AA15" s="76"/>
      <c r="AB15" s="76"/>
      <c r="AC15" s="76"/>
      <c r="AD15" s="76"/>
    </row>
    <row r="16" spans="1:30" x14ac:dyDescent="0.25">
      <c r="A16" s="106"/>
      <c r="B16" s="114"/>
      <c r="C16" s="115"/>
      <c r="D16" s="116"/>
      <c r="E16" s="117"/>
      <c r="F16" s="117"/>
      <c r="G16" s="118"/>
      <c r="H16" s="115"/>
      <c r="I16" s="115"/>
      <c r="J16" s="115"/>
      <c r="K16" s="115"/>
      <c r="L16" s="115"/>
      <c r="M16" s="115"/>
      <c r="N16" s="115"/>
      <c r="O16" s="115"/>
      <c r="P16" s="115"/>
      <c r="Q16" s="118"/>
      <c r="R16" s="118"/>
      <c r="S16" s="118"/>
      <c r="T16" s="118"/>
      <c r="U16" s="118"/>
      <c r="V16" s="115"/>
      <c r="W16" s="115"/>
      <c r="X16" s="119"/>
      <c r="Y16" s="46"/>
      <c r="Z16" s="43"/>
      <c r="AA16" s="23"/>
      <c r="AB16" s="23"/>
      <c r="AC16" s="76"/>
      <c r="AD16" s="76"/>
    </row>
    <row r="17" spans="1:30" x14ac:dyDescent="0.25">
      <c r="A17" s="9"/>
      <c r="B17" s="65"/>
      <c r="C17" s="43"/>
      <c r="D17" s="65"/>
      <c r="E17" s="120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207"/>
      <c r="R17" s="207"/>
      <c r="S17" s="207"/>
      <c r="T17" s="207"/>
      <c r="U17" s="207"/>
      <c r="V17" s="43"/>
      <c r="W17" s="65"/>
      <c r="X17" s="43"/>
      <c r="Y17" s="76"/>
      <c r="Z17" s="76"/>
      <c r="AA17" s="76"/>
      <c r="AB17" s="76"/>
      <c r="AC17" s="76"/>
      <c r="AD17" s="76"/>
    </row>
    <row r="18" spans="1:30" x14ac:dyDescent="0.25">
      <c r="A18" s="9"/>
      <c r="B18" s="65"/>
      <c r="C18" s="43"/>
      <c r="D18" s="65"/>
      <c r="E18" s="120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207"/>
      <c r="R18" s="207"/>
      <c r="S18" s="207"/>
      <c r="T18" s="207"/>
      <c r="U18" s="207"/>
      <c r="V18" s="43"/>
      <c r="W18" s="65"/>
      <c r="X18" s="43"/>
      <c r="Y18" s="76"/>
      <c r="Z18" s="76"/>
      <c r="AA18" s="76"/>
      <c r="AB18" s="76"/>
      <c r="AC18" s="76"/>
      <c r="AD18" s="76"/>
    </row>
    <row r="19" spans="1:30" x14ac:dyDescent="0.25">
      <c r="A19" s="9"/>
      <c r="B19" s="65"/>
      <c r="C19" s="43"/>
      <c r="D19" s="65"/>
      <c r="E19" s="120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207"/>
      <c r="R19" s="207"/>
      <c r="S19" s="207"/>
      <c r="T19" s="207"/>
      <c r="U19" s="207"/>
      <c r="V19" s="43"/>
      <c r="W19" s="65"/>
      <c r="X19" s="43"/>
      <c r="Y19" s="76"/>
      <c r="Z19" s="76"/>
      <c r="AA19" s="76"/>
      <c r="AB19" s="76"/>
      <c r="AC19" s="76"/>
      <c r="AD19" s="76"/>
    </row>
    <row r="20" spans="1:30" x14ac:dyDescent="0.25">
      <c r="A20" s="9"/>
      <c r="B20" s="65"/>
      <c r="C20" s="43"/>
      <c r="D20" s="65"/>
      <c r="E20" s="120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207"/>
      <c r="R20" s="207"/>
      <c r="S20" s="207"/>
      <c r="T20" s="207"/>
      <c r="U20" s="207"/>
      <c r="V20" s="43"/>
      <c r="W20" s="65"/>
      <c r="X20" s="43"/>
      <c r="Y20" s="76"/>
      <c r="Z20" s="76"/>
      <c r="AA20" s="76"/>
      <c r="AB20" s="76"/>
      <c r="AC20" s="76"/>
      <c r="AD20" s="76"/>
    </row>
    <row r="21" spans="1:30" x14ac:dyDescent="0.25">
      <c r="A21" s="9"/>
      <c r="B21" s="65"/>
      <c r="C21" s="43"/>
      <c r="D21" s="65"/>
      <c r="E21" s="120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207"/>
      <c r="R21" s="207"/>
      <c r="S21" s="207"/>
      <c r="T21" s="207"/>
      <c r="U21" s="207"/>
      <c r="V21" s="43"/>
      <c r="W21" s="65"/>
      <c r="X21" s="43"/>
      <c r="Y21" s="76"/>
      <c r="Z21" s="76"/>
      <c r="AA21" s="76"/>
      <c r="AB21" s="76"/>
      <c r="AC21" s="76"/>
      <c r="AD21" s="76"/>
    </row>
    <row r="22" spans="1:30" x14ac:dyDescent="0.25">
      <c r="A22" s="9"/>
      <c r="B22" s="65"/>
      <c r="C22" s="43"/>
      <c r="D22" s="65"/>
      <c r="E22" s="120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207"/>
      <c r="R22" s="207"/>
      <c r="S22" s="207"/>
      <c r="T22" s="207"/>
      <c r="U22" s="207"/>
      <c r="V22" s="43"/>
      <c r="W22" s="65"/>
      <c r="X22" s="43"/>
      <c r="Y22" s="76"/>
      <c r="Z22" s="76"/>
      <c r="AA22" s="76"/>
      <c r="AB22" s="76"/>
      <c r="AC22" s="76"/>
      <c r="AD22" s="76"/>
    </row>
    <row r="23" spans="1:30" x14ac:dyDescent="0.25">
      <c r="A23" s="9"/>
      <c r="B23" s="65"/>
      <c r="C23" s="43"/>
      <c r="D23" s="65"/>
      <c r="E23" s="120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207"/>
      <c r="R23" s="207"/>
      <c r="S23" s="207"/>
      <c r="T23" s="207"/>
      <c r="U23" s="207"/>
      <c r="V23" s="43"/>
      <c r="W23" s="65"/>
      <c r="X23" s="43"/>
      <c r="Y23" s="76"/>
      <c r="Z23" s="76"/>
      <c r="AA23" s="76"/>
      <c r="AB23" s="76"/>
      <c r="AC23" s="76"/>
      <c r="AD23" s="76"/>
    </row>
    <row r="24" spans="1:30" x14ac:dyDescent="0.25">
      <c r="A24" s="9"/>
      <c r="B24" s="65"/>
      <c r="C24" s="43"/>
      <c r="D24" s="65"/>
      <c r="E24" s="120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207"/>
      <c r="R24" s="207"/>
      <c r="S24" s="207"/>
      <c r="T24" s="207"/>
      <c r="U24" s="207"/>
      <c r="V24" s="43"/>
      <c r="W24" s="65"/>
      <c r="X24" s="43"/>
      <c r="Y24" s="76"/>
      <c r="Z24" s="76"/>
      <c r="AA24" s="76"/>
      <c r="AB24" s="76"/>
      <c r="AC24" s="76"/>
      <c r="AD24" s="76"/>
    </row>
    <row r="25" spans="1:30" x14ac:dyDescent="0.25">
      <c r="A25" s="9"/>
      <c r="B25" s="65"/>
      <c r="C25" s="43"/>
      <c r="D25" s="65"/>
      <c r="E25" s="120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207"/>
      <c r="R25" s="207"/>
      <c r="S25" s="207"/>
      <c r="T25" s="207"/>
      <c r="U25" s="207"/>
      <c r="V25" s="43"/>
      <c r="W25" s="65"/>
      <c r="X25" s="43"/>
      <c r="Y25" s="76"/>
      <c r="Z25" s="76"/>
      <c r="AA25" s="76"/>
      <c r="AB25" s="76"/>
      <c r="AC25" s="76"/>
      <c r="AD25" s="76"/>
    </row>
    <row r="26" spans="1:30" x14ac:dyDescent="0.25">
      <c r="A26" s="9"/>
      <c r="B26" s="65"/>
      <c r="C26" s="43"/>
      <c r="D26" s="65"/>
      <c r="E26" s="120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207"/>
      <c r="R26" s="207"/>
      <c r="S26" s="207"/>
      <c r="T26" s="207"/>
      <c r="U26" s="207"/>
      <c r="V26" s="43"/>
      <c r="W26" s="65"/>
      <c r="X26" s="43"/>
      <c r="Y26" s="76"/>
      <c r="Z26" s="76"/>
      <c r="AA26" s="76"/>
      <c r="AB26" s="76"/>
      <c r="AC26" s="76"/>
      <c r="AD26" s="76"/>
    </row>
    <row r="27" spans="1:30" x14ac:dyDescent="0.25">
      <c r="A27" s="9"/>
      <c r="B27" s="65"/>
      <c r="C27" s="43"/>
      <c r="D27" s="65"/>
      <c r="E27" s="120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207"/>
      <c r="R27" s="207"/>
      <c r="S27" s="207"/>
      <c r="T27" s="207"/>
      <c r="U27" s="207"/>
      <c r="V27" s="43"/>
      <c r="W27" s="65"/>
      <c r="X27" s="43"/>
      <c r="Y27" s="76"/>
      <c r="Z27" s="76"/>
      <c r="AA27" s="76"/>
      <c r="AB27" s="76"/>
      <c r="AC27" s="76"/>
      <c r="AD27" s="76"/>
    </row>
    <row r="28" spans="1:30" x14ac:dyDescent="0.25">
      <c r="A28" s="9"/>
      <c r="B28" s="65"/>
      <c r="C28" s="43"/>
      <c r="D28" s="65"/>
      <c r="E28" s="120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207"/>
      <c r="R28" s="207"/>
      <c r="S28" s="207"/>
      <c r="T28" s="207"/>
      <c r="U28" s="207"/>
      <c r="V28" s="43"/>
      <c r="W28" s="65"/>
      <c r="X28" s="43"/>
      <c r="Y28" s="76"/>
      <c r="Z28" s="76"/>
      <c r="AA28" s="76"/>
      <c r="AB28" s="76"/>
      <c r="AC28" s="76"/>
      <c r="AD28" s="76"/>
    </row>
    <row r="29" spans="1:30" x14ac:dyDescent="0.25">
      <c r="A29" s="9"/>
      <c r="B29" s="65"/>
      <c r="C29" s="43"/>
      <c r="D29" s="65"/>
      <c r="E29" s="120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207"/>
      <c r="R29" s="207"/>
      <c r="S29" s="207"/>
      <c r="T29" s="207"/>
      <c r="U29" s="207"/>
      <c r="V29" s="43"/>
      <c r="W29" s="65"/>
      <c r="X29" s="43"/>
      <c r="Y29" s="76"/>
      <c r="Z29" s="76"/>
      <c r="AA29" s="76"/>
      <c r="AB29" s="76"/>
      <c r="AC29" s="76"/>
      <c r="AD29" s="76"/>
    </row>
    <row r="30" spans="1:30" x14ac:dyDescent="0.25">
      <c r="A30" s="9"/>
      <c r="B30" s="65"/>
      <c r="C30" s="43"/>
      <c r="D30" s="65"/>
      <c r="E30" s="120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207"/>
      <c r="R30" s="207"/>
      <c r="S30" s="207"/>
      <c r="T30" s="207"/>
      <c r="U30" s="207"/>
      <c r="V30" s="43"/>
      <c r="W30" s="65"/>
      <c r="X30" s="43"/>
      <c r="Y30" s="76"/>
      <c r="Z30" s="76"/>
      <c r="AA30" s="76"/>
      <c r="AB30" s="76"/>
      <c r="AC30" s="76"/>
      <c r="AD30" s="76"/>
    </row>
    <row r="31" spans="1:30" x14ac:dyDescent="0.25">
      <c r="A31" s="9"/>
      <c r="B31" s="65"/>
      <c r="C31" s="43"/>
      <c r="D31" s="65"/>
      <c r="E31" s="120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207"/>
      <c r="R31" s="207"/>
      <c r="S31" s="207"/>
      <c r="T31" s="207"/>
      <c r="U31" s="207"/>
      <c r="V31" s="43"/>
      <c r="W31" s="65"/>
      <c r="X31" s="43"/>
      <c r="Y31" s="76"/>
      <c r="Z31" s="76"/>
      <c r="AA31" s="76"/>
      <c r="AB31" s="76"/>
      <c r="AC31" s="76"/>
      <c r="AD31" s="76"/>
    </row>
    <row r="32" spans="1:30" x14ac:dyDescent="0.25">
      <c r="A32" s="9"/>
      <c r="B32" s="65"/>
      <c r="C32" s="43"/>
      <c r="D32" s="65"/>
      <c r="E32" s="120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207"/>
      <c r="R32" s="207"/>
      <c r="S32" s="207"/>
      <c r="T32" s="207"/>
      <c r="U32" s="207"/>
      <c r="V32" s="43"/>
      <c r="W32" s="65"/>
      <c r="X32" s="43"/>
      <c r="Y32" s="76"/>
      <c r="Z32" s="76"/>
      <c r="AA32" s="76"/>
      <c r="AB32" s="76"/>
      <c r="AC32" s="76"/>
      <c r="AD32" s="76"/>
    </row>
    <row r="33" spans="1:30" x14ac:dyDescent="0.25">
      <c r="A33" s="9"/>
      <c r="B33" s="65"/>
      <c r="C33" s="43"/>
      <c r="D33" s="65"/>
      <c r="E33" s="120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207"/>
      <c r="R33" s="207"/>
      <c r="S33" s="207"/>
      <c r="T33" s="207"/>
      <c r="U33" s="207"/>
      <c r="V33" s="43"/>
      <c r="W33" s="65"/>
      <c r="X33" s="43"/>
      <c r="Y33" s="76"/>
      <c r="Z33" s="76"/>
      <c r="AA33" s="76"/>
      <c r="AB33" s="76"/>
      <c r="AC33" s="76"/>
      <c r="AD33" s="76"/>
    </row>
    <row r="34" spans="1:30" x14ac:dyDescent="0.25">
      <c r="A34" s="9"/>
      <c r="B34" s="65"/>
      <c r="C34" s="43"/>
      <c r="D34" s="65"/>
      <c r="E34" s="120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207"/>
      <c r="R34" s="207"/>
      <c r="S34" s="207"/>
      <c r="T34" s="207"/>
      <c r="U34" s="207"/>
      <c r="V34" s="43"/>
      <c r="W34" s="65"/>
      <c r="X34" s="43"/>
      <c r="Y34" s="76"/>
      <c r="Z34" s="76"/>
      <c r="AA34" s="76"/>
      <c r="AB34" s="76"/>
      <c r="AC34" s="76"/>
      <c r="AD34" s="76"/>
    </row>
    <row r="35" spans="1:30" x14ac:dyDescent="0.25">
      <c r="A35" s="9"/>
      <c r="B35" s="65"/>
      <c r="C35" s="43"/>
      <c r="D35" s="65"/>
      <c r="E35" s="120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207"/>
      <c r="R35" s="207"/>
      <c r="S35" s="207"/>
      <c r="T35" s="207"/>
      <c r="U35" s="207"/>
      <c r="V35" s="43"/>
      <c r="W35" s="65"/>
      <c r="X35" s="43"/>
      <c r="Y35" s="76"/>
      <c r="Z35" s="76"/>
      <c r="AA35" s="76"/>
      <c r="AB35" s="76"/>
      <c r="AC35" s="76"/>
      <c r="AD35" s="76"/>
    </row>
    <row r="36" spans="1:30" x14ac:dyDescent="0.25">
      <c r="A36" s="9"/>
      <c r="B36" s="65"/>
      <c r="C36" s="43"/>
      <c r="D36" s="65"/>
      <c r="E36" s="120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207"/>
      <c r="R36" s="207"/>
      <c r="S36" s="207"/>
      <c r="T36" s="207"/>
      <c r="U36" s="207"/>
      <c r="V36" s="43"/>
      <c r="W36" s="65"/>
      <c r="X36" s="43"/>
      <c r="Y36" s="76"/>
      <c r="Z36" s="76"/>
      <c r="AA36" s="76"/>
      <c r="AB36" s="76"/>
      <c r="AC36" s="76"/>
      <c r="AD36" s="76"/>
    </row>
    <row r="37" spans="1:30" x14ac:dyDescent="0.25">
      <c r="A37" s="9"/>
      <c r="B37" s="65"/>
      <c r="C37" s="43"/>
      <c r="D37" s="65"/>
      <c r="E37" s="120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207"/>
      <c r="R37" s="207"/>
      <c r="S37" s="207"/>
      <c r="T37" s="207"/>
      <c r="U37" s="207"/>
      <c r="V37" s="43"/>
      <c r="W37" s="65"/>
      <c r="X37" s="43"/>
      <c r="Y37" s="76"/>
      <c r="Z37" s="76"/>
      <c r="AA37" s="76"/>
      <c r="AB37" s="76"/>
      <c r="AC37" s="76"/>
      <c r="AD37" s="76"/>
    </row>
    <row r="38" spans="1:30" x14ac:dyDescent="0.25">
      <c r="A38" s="9"/>
      <c r="B38" s="65"/>
      <c r="C38" s="43"/>
      <c r="D38" s="65"/>
      <c r="E38" s="120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207"/>
      <c r="R38" s="207"/>
      <c r="S38" s="207"/>
      <c r="T38" s="207"/>
      <c r="U38" s="207"/>
      <c r="V38" s="43"/>
      <c r="W38" s="65"/>
      <c r="X38" s="43"/>
      <c r="Y38" s="76"/>
      <c r="Z38" s="76"/>
      <c r="AA38" s="76"/>
      <c r="AB38" s="76"/>
      <c r="AC38" s="76"/>
      <c r="AD38" s="76"/>
    </row>
    <row r="39" spans="1:30" x14ac:dyDescent="0.25">
      <c r="A39" s="9"/>
      <c r="B39" s="65"/>
      <c r="C39" s="43"/>
      <c r="D39" s="65"/>
      <c r="E39" s="120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207"/>
      <c r="R39" s="207"/>
      <c r="S39" s="207"/>
      <c r="T39" s="207"/>
      <c r="U39" s="207"/>
      <c r="V39" s="43"/>
      <c r="W39" s="65"/>
      <c r="X39" s="43"/>
      <c r="Y39" s="76"/>
      <c r="Z39" s="76"/>
      <c r="AA39" s="76"/>
      <c r="AB39" s="76"/>
      <c r="AC39" s="76"/>
      <c r="AD39" s="76"/>
    </row>
    <row r="40" spans="1:30" x14ac:dyDescent="0.25">
      <c r="A40" s="9"/>
      <c r="B40" s="65"/>
      <c r="C40" s="43"/>
      <c r="D40" s="65"/>
      <c r="E40" s="120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207"/>
      <c r="R40" s="207"/>
      <c r="S40" s="207"/>
      <c r="T40" s="207"/>
      <c r="U40" s="207"/>
      <c r="V40" s="43"/>
      <c r="W40" s="65"/>
      <c r="X40" s="43"/>
      <c r="Y40" s="76"/>
      <c r="Z40" s="76"/>
      <c r="AA40" s="76"/>
      <c r="AB40" s="76"/>
      <c r="AC40" s="76"/>
      <c r="AD40" s="76"/>
    </row>
    <row r="41" spans="1:30" x14ac:dyDescent="0.25">
      <c r="A41" s="9"/>
      <c r="B41" s="65"/>
      <c r="C41" s="43"/>
      <c r="D41" s="65"/>
      <c r="E41" s="120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207"/>
      <c r="R41" s="207"/>
      <c r="S41" s="207"/>
      <c r="T41" s="207"/>
      <c r="U41" s="207"/>
      <c r="V41" s="43"/>
      <c r="W41" s="65"/>
      <c r="X41" s="43"/>
      <c r="Y41" s="76"/>
      <c r="Z41" s="76"/>
      <c r="AA41" s="76"/>
      <c r="AB41" s="76"/>
      <c r="AC41" s="76"/>
      <c r="AD41" s="76"/>
    </row>
    <row r="42" spans="1:30" x14ac:dyDescent="0.25">
      <c r="A42" s="9"/>
      <c r="B42" s="65"/>
      <c r="C42" s="43"/>
      <c r="D42" s="65"/>
      <c r="E42" s="120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207"/>
      <c r="R42" s="207"/>
      <c r="S42" s="207"/>
      <c r="T42" s="207"/>
      <c r="U42" s="207"/>
      <c r="V42" s="43"/>
      <c r="W42" s="65"/>
      <c r="X42" s="43"/>
      <c r="Y42" s="76"/>
      <c r="Z42" s="76"/>
      <c r="AA42" s="76"/>
      <c r="AB42" s="76"/>
      <c r="AC42" s="76"/>
      <c r="AD42" s="76"/>
    </row>
    <row r="43" spans="1:30" x14ac:dyDescent="0.25">
      <c r="A43" s="9"/>
      <c r="B43" s="65"/>
      <c r="C43" s="43"/>
      <c r="D43" s="65"/>
      <c r="E43" s="120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207"/>
      <c r="R43" s="207"/>
      <c r="S43" s="207"/>
      <c r="T43" s="207"/>
      <c r="U43" s="207"/>
      <c r="V43" s="43"/>
      <c r="W43" s="65"/>
      <c r="X43" s="43"/>
      <c r="Y43" s="76"/>
      <c r="Z43" s="76"/>
      <c r="AA43" s="76"/>
      <c r="AB43" s="76"/>
      <c r="AC43" s="76"/>
      <c r="AD43" s="76"/>
    </row>
    <row r="44" spans="1:30" x14ac:dyDescent="0.25">
      <c r="A44" s="9"/>
      <c r="B44" s="65"/>
      <c r="C44" s="43"/>
      <c r="D44" s="65"/>
      <c r="E44" s="120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207"/>
      <c r="R44" s="207"/>
      <c r="S44" s="207"/>
      <c r="T44" s="207"/>
      <c r="U44" s="207"/>
      <c r="V44" s="43"/>
      <c r="W44" s="65"/>
      <c r="X44" s="43"/>
      <c r="Y44" s="76"/>
      <c r="Z44" s="76"/>
      <c r="AA44" s="76"/>
      <c r="AB44" s="76"/>
      <c r="AC44" s="76"/>
      <c r="AD44" s="76"/>
    </row>
    <row r="45" spans="1:30" x14ac:dyDescent="0.25">
      <c r="A45" s="9"/>
      <c r="B45" s="65"/>
      <c r="C45" s="43"/>
      <c r="D45" s="65"/>
      <c r="E45" s="65"/>
      <c r="F45" s="23"/>
      <c r="G45" s="43"/>
      <c r="H45" s="46"/>
      <c r="I45" s="43"/>
      <c r="J45" s="23"/>
      <c r="K45" s="23"/>
      <c r="L45" s="23"/>
      <c r="M45" s="23"/>
      <c r="N45" s="64"/>
      <c r="O45" s="64"/>
      <c r="P45" s="23"/>
      <c r="Q45" s="208"/>
      <c r="R45" s="208"/>
      <c r="S45" s="208"/>
      <c r="T45" s="208"/>
      <c r="U45" s="208"/>
      <c r="V45" s="23"/>
      <c r="W45" s="65"/>
      <c r="X45" s="23"/>
      <c r="Y45" s="76"/>
      <c r="Z45" s="76"/>
      <c r="AA45" s="76"/>
      <c r="AB45" s="76"/>
      <c r="AC45" s="76"/>
      <c r="AD45" s="76"/>
    </row>
    <row r="46" spans="1:30" x14ac:dyDescent="0.25">
      <c r="A46" s="9"/>
      <c r="B46" s="65"/>
      <c r="C46" s="43"/>
      <c r="D46" s="65"/>
      <c r="E46" s="65"/>
      <c r="F46" s="23"/>
      <c r="G46" s="43"/>
      <c r="H46" s="46"/>
      <c r="I46" s="43"/>
      <c r="J46" s="23"/>
      <c r="K46" s="23"/>
      <c r="L46" s="23"/>
      <c r="M46" s="23"/>
      <c r="N46" s="64"/>
      <c r="O46" s="64"/>
      <c r="P46" s="23"/>
      <c r="Q46" s="208"/>
      <c r="R46" s="208"/>
      <c r="S46" s="208"/>
      <c r="T46" s="208"/>
      <c r="U46" s="208"/>
      <c r="V46" s="23"/>
      <c r="W46" s="65"/>
      <c r="X46" s="23"/>
      <c r="Y46" s="76"/>
      <c r="Z46" s="76"/>
      <c r="AA46" s="76"/>
      <c r="AB46" s="76"/>
      <c r="AC46" s="76"/>
      <c r="AD46" s="76"/>
    </row>
    <row r="47" spans="1:30" x14ac:dyDescent="0.25">
      <c r="A47" s="9"/>
      <c r="B47" s="65"/>
      <c r="C47" s="43"/>
      <c r="D47" s="65"/>
      <c r="E47" s="65"/>
      <c r="F47" s="23"/>
      <c r="G47" s="43"/>
      <c r="H47" s="46"/>
      <c r="I47" s="43"/>
      <c r="J47" s="23"/>
      <c r="K47" s="23"/>
      <c r="L47" s="23"/>
      <c r="M47" s="23"/>
      <c r="N47" s="64"/>
      <c r="O47" s="64"/>
      <c r="P47" s="23"/>
      <c r="Q47" s="208"/>
      <c r="R47" s="208"/>
      <c r="S47" s="208"/>
      <c r="T47" s="208"/>
      <c r="U47" s="208"/>
      <c r="V47" s="23"/>
      <c r="W47" s="65"/>
      <c r="X47" s="23"/>
      <c r="Y47" s="76"/>
      <c r="Z47" s="76"/>
      <c r="AA47" s="76"/>
      <c r="AB47" s="76"/>
      <c r="AC47" s="76"/>
      <c r="AD47" s="76"/>
    </row>
    <row r="48" spans="1:30" x14ac:dyDescent="0.25">
      <c r="A48" s="9"/>
      <c r="B48" s="65"/>
      <c r="C48" s="43"/>
      <c r="D48" s="65"/>
      <c r="E48" s="65"/>
      <c r="F48" s="23"/>
      <c r="G48" s="43"/>
      <c r="H48" s="46"/>
      <c r="I48" s="43"/>
      <c r="J48" s="23"/>
      <c r="K48" s="23"/>
      <c r="L48" s="23"/>
      <c r="M48" s="23"/>
      <c r="N48" s="64"/>
      <c r="O48" s="64"/>
      <c r="P48" s="23"/>
      <c r="Q48" s="208"/>
      <c r="R48" s="208"/>
      <c r="S48" s="208"/>
      <c r="T48" s="208"/>
      <c r="U48" s="208"/>
      <c r="V48" s="23"/>
      <c r="W48" s="65"/>
      <c r="X48" s="23"/>
      <c r="Y48" s="76"/>
      <c r="Z48" s="76"/>
      <c r="AA48" s="76"/>
      <c r="AB48" s="76"/>
      <c r="AC48" s="76"/>
      <c r="AD48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0"/>
  <sheetViews>
    <sheetView zoomScale="97" zoomScaleNormal="97" workbookViewId="0"/>
  </sheetViews>
  <sheetFormatPr defaultRowHeight="15" x14ac:dyDescent="0.25"/>
  <cols>
    <col min="1" max="1" width="0.7109375" style="137" customWidth="1"/>
    <col min="2" max="2" width="7.28515625" style="141" customWidth="1"/>
    <col min="3" max="3" width="8.28515625" style="197" customWidth="1"/>
    <col min="4" max="4" width="5.85546875" style="141" customWidth="1"/>
    <col min="5" max="7" width="5.7109375" style="142" customWidth="1"/>
    <col min="8" max="8" width="10.7109375" style="142" customWidth="1"/>
    <col min="9" max="9" width="0.5703125" style="142" customWidth="1"/>
    <col min="10" max="12" width="5.7109375" style="142" customWidth="1"/>
    <col min="13" max="13" width="10.7109375" style="142" customWidth="1"/>
    <col min="14" max="16" width="5.7109375" style="142" customWidth="1"/>
    <col min="17" max="17" width="10.5703125" style="142" customWidth="1"/>
    <col min="18" max="18" width="7.140625" style="143" customWidth="1"/>
    <col min="19" max="19" width="6.28515625" style="143" customWidth="1"/>
    <col min="20" max="22" width="3.7109375" style="143" customWidth="1"/>
    <col min="23" max="23" width="0.5703125" style="196" customWidth="1"/>
    <col min="24" max="27" width="16.7109375" style="165" customWidth="1"/>
    <col min="28" max="28" width="15.28515625" style="165" customWidth="1"/>
    <col min="29" max="29" width="16.42578125" style="165" customWidth="1"/>
    <col min="30" max="30" width="16.5703125" style="165" customWidth="1"/>
    <col min="31" max="31" width="37.85546875" style="165" customWidth="1"/>
    <col min="32" max="32" width="24.28515625" style="165" customWidth="1"/>
    <col min="33" max="35" width="5.7109375" style="196" customWidth="1"/>
    <col min="36" max="36" width="6.28515625" style="196" customWidth="1"/>
    <col min="37" max="37" width="8.28515625" style="196" customWidth="1"/>
    <col min="38" max="38" width="1.140625" style="196" customWidth="1"/>
    <col min="39" max="16384" width="9.140625" style="137"/>
  </cols>
  <sheetData>
    <row r="1" spans="1:38" s="127" customFormat="1" ht="23.1" customHeight="1" x14ac:dyDescent="0.3">
      <c r="A1" s="123"/>
      <c r="B1" s="124" t="s">
        <v>96</v>
      </c>
      <c r="C1" s="146"/>
      <c r="D1" s="126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47"/>
      <c r="S1" s="147"/>
      <c r="T1" s="126"/>
      <c r="U1" s="126"/>
      <c r="V1" s="126"/>
      <c r="W1" s="148"/>
      <c r="X1" s="149"/>
      <c r="Y1" s="149"/>
      <c r="Z1" s="149"/>
      <c r="AA1" s="149"/>
      <c r="AB1" s="150"/>
      <c r="AC1" s="151"/>
      <c r="AD1" s="152"/>
      <c r="AE1" s="152"/>
      <c r="AF1" s="152"/>
      <c r="AG1" s="1"/>
      <c r="AH1" s="1"/>
      <c r="AI1" s="1"/>
      <c r="AJ1" s="1"/>
      <c r="AK1" s="1"/>
      <c r="AL1" s="1"/>
    </row>
    <row r="2" spans="1:38" s="135" customFormat="1" ht="20.100000000000001" customHeight="1" x14ac:dyDescent="0.25">
      <c r="A2" s="128"/>
      <c r="B2" s="129" t="s">
        <v>33</v>
      </c>
      <c r="C2" s="153"/>
      <c r="D2" s="131" t="s">
        <v>97</v>
      </c>
      <c r="E2" s="132"/>
      <c r="F2" s="133"/>
      <c r="G2" s="133"/>
      <c r="H2" s="132"/>
      <c r="I2" s="133"/>
      <c r="J2" s="132"/>
      <c r="K2" s="133"/>
      <c r="L2" s="132"/>
      <c r="M2" s="133"/>
      <c r="N2" s="133"/>
      <c r="O2" s="132"/>
      <c r="P2" s="133"/>
      <c r="Q2" s="134"/>
      <c r="R2" s="130"/>
      <c r="S2" s="130"/>
      <c r="T2" s="132"/>
      <c r="U2" s="132"/>
      <c r="V2" s="132"/>
      <c r="W2" s="11"/>
      <c r="X2" s="11"/>
      <c r="Y2" s="11"/>
      <c r="Z2" s="11"/>
      <c r="AA2" s="11"/>
      <c r="AB2" s="150"/>
      <c r="AC2" s="151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1:38" s="161" customFormat="1" ht="15" customHeight="1" x14ac:dyDescent="0.25">
      <c r="A3" s="154"/>
      <c r="B3" s="24" t="s">
        <v>98</v>
      </c>
      <c r="C3" s="74" t="s">
        <v>12</v>
      </c>
      <c r="D3" s="155"/>
      <c r="E3" s="156"/>
      <c r="F3" s="155"/>
      <c r="G3" s="155"/>
      <c r="H3" s="82"/>
      <c r="I3" s="157"/>
      <c r="J3" s="158" t="s">
        <v>14</v>
      </c>
      <c r="K3" s="81"/>
      <c r="L3" s="83"/>
      <c r="M3" s="82"/>
      <c r="N3" s="158" t="s">
        <v>15</v>
      </c>
      <c r="O3" s="81"/>
      <c r="P3" s="17"/>
      <c r="Q3" s="82"/>
      <c r="R3" s="159" t="s">
        <v>110</v>
      </c>
      <c r="S3" s="155"/>
      <c r="T3" s="79" t="s">
        <v>99</v>
      </c>
      <c r="U3" s="155"/>
      <c r="V3" s="82"/>
      <c r="W3" s="157"/>
      <c r="X3" s="160" t="s">
        <v>101</v>
      </c>
      <c r="Y3" s="155"/>
      <c r="Z3" s="155"/>
      <c r="AA3" s="155"/>
      <c r="AB3" s="150"/>
      <c r="AC3" s="151"/>
      <c r="AD3" s="152"/>
      <c r="AE3" s="152"/>
      <c r="AF3" s="152"/>
      <c r="AG3" s="152"/>
      <c r="AH3" s="152"/>
      <c r="AI3" s="152"/>
      <c r="AJ3" s="152"/>
      <c r="AK3" s="152"/>
      <c r="AL3" s="152"/>
    </row>
    <row r="4" spans="1:38" s="165" customFormat="1" ht="15" customHeight="1" x14ac:dyDescent="0.25">
      <c r="A4" s="154"/>
      <c r="B4" s="18" t="s">
        <v>0</v>
      </c>
      <c r="C4" s="16" t="s">
        <v>1</v>
      </c>
      <c r="D4" s="18" t="s">
        <v>4</v>
      </c>
      <c r="E4" s="18" t="s">
        <v>64</v>
      </c>
      <c r="F4" s="18" t="s">
        <v>59</v>
      </c>
      <c r="G4" s="15" t="s">
        <v>31</v>
      </c>
      <c r="H4" s="18" t="s">
        <v>100</v>
      </c>
      <c r="I4" s="27"/>
      <c r="J4" s="18" t="s">
        <v>64</v>
      </c>
      <c r="K4" s="18" t="s">
        <v>59</v>
      </c>
      <c r="L4" s="162" t="s">
        <v>31</v>
      </c>
      <c r="M4" s="18" t="s">
        <v>100</v>
      </c>
      <c r="N4" s="18" t="s">
        <v>64</v>
      </c>
      <c r="O4" s="18" t="s">
        <v>59</v>
      </c>
      <c r="P4" s="18" t="s">
        <v>31</v>
      </c>
      <c r="Q4" s="18" t="s">
        <v>100</v>
      </c>
      <c r="R4" s="83" t="s">
        <v>22</v>
      </c>
      <c r="S4" s="81" t="s">
        <v>23</v>
      </c>
      <c r="T4" s="15">
        <v>1</v>
      </c>
      <c r="U4" s="17">
        <v>2</v>
      </c>
      <c r="V4" s="18">
        <v>3</v>
      </c>
      <c r="W4" s="27"/>
      <c r="X4" s="16" t="s">
        <v>111</v>
      </c>
      <c r="Y4" s="163" t="s">
        <v>112</v>
      </c>
      <c r="Z4" s="163" t="s">
        <v>113</v>
      </c>
      <c r="AA4" s="164" t="s">
        <v>114</v>
      </c>
      <c r="AB4" s="150"/>
      <c r="AC4" s="151"/>
      <c r="AD4" s="152"/>
      <c r="AE4" s="152"/>
      <c r="AF4" s="152"/>
      <c r="AG4" s="152"/>
      <c r="AH4" s="152"/>
      <c r="AI4" s="152"/>
      <c r="AJ4" s="152"/>
      <c r="AK4" s="152"/>
      <c r="AL4" s="152"/>
    </row>
    <row r="5" spans="1:38" s="165" customFormat="1" ht="15" customHeight="1" x14ac:dyDescent="0.25">
      <c r="A5" s="154"/>
      <c r="B5" s="24">
        <v>2009</v>
      </c>
      <c r="C5" s="2" t="s">
        <v>35</v>
      </c>
      <c r="D5" s="24" t="s">
        <v>47</v>
      </c>
      <c r="E5" s="24">
        <v>24</v>
      </c>
      <c r="F5" s="24">
        <v>18</v>
      </c>
      <c r="G5" s="24">
        <v>6</v>
      </c>
      <c r="H5" s="26">
        <f>PRODUCT(F5/E5)</f>
        <v>0.75</v>
      </c>
      <c r="I5" s="27"/>
      <c r="J5" s="24">
        <v>11</v>
      </c>
      <c r="K5" s="24">
        <v>6</v>
      </c>
      <c r="L5" s="24">
        <v>5</v>
      </c>
      <c r="M5" s="26">
        <f>PRODUCT(K5/J5)</f>
        <v>0.54545454545454541</v>
      </c>
      <c r="N5" s="24"/>
      <c r="O5" s="24"/>
      <c r="P5" s="24"/>
      <c r="Q5" s="24"/>
      <c r="R5" s="29">
        <v>1</v>
      </c>
      <c r="S5" s="24"/>
      <c r="T5" s="28"/>
      <c r="U5" s="29"/>
      <c r="V5" s="24">
        <v>1</v>
      </c>
      <c r="W5" s="27"/>
      <c r="X5" s="2" t="s">
        <v>115</v>
      </c>
      <c r="Y5" s="2" t="s">
        <v>116</v>
      </c>
      <c r="Z5" s="2" t="s">
        <v>117</v>
      </c>
      <c r="AA5" s="10"/>
      <c r="AB5" s="150"/>
      <c r="AC5" s="151"/>
      <c r="AD5" s="152"/>
      <c r="AE5" s="152"/>
      <c r="AF5" s="152"/>
      <c r="AG5" s="152"/>
      <c r="AH5" s="152"/>
      <c r="AI5" s="152"/>
      <c r="AJ5" s="152"/>
      <c r="AK5" s="152"/>
      <c r="AL5" s="152"/>
    </row>
    <row r="6" spans="1:38" s="165" customFormat="1" ht="15" customHeight="1" x14ac:dyDescent="0.25">
      <c r="A6" s="154"/>
      <c r="B6" s="163" t="s">
        <v>7</v>
      </c>
      <c r="C6" s="166"/>
      <c r="D6" s="167"/>
      <c r="E6" s="162">
        <f>SUM(E5:E5)</f>
        <v>24</v>
      </c>
      <c r="F6" s="162">
        <f>SUM(F5:F5)</f>
        <v>18</v>
      </c>
      <c r="G6" s="162">
        <f>SUM(G5:G5)</f>
        <v>6</v>
      </c>
      <c r="H6" s="168">
        <f>PRODUCT(F6/E6)</f>
        <v>0.75</v>
      </c>
      <c r="I6" s="27"/>
      <c r="J6" s="162">
        <f>SUM(J5:J5)</f>
        <v>11</v>
      </c>
      <c r="K6" s="162">
        <f>SUM(K5:K5)</f>
        <v>6</v>
      </c>
      <c r="L6" s="162">
        <f>SUM(L5:L5)</f>
        <v>5</v>
      </c>
      <c r="M6" s="168">
        <f>PRODUCT(K6/J6)</f>
        <v>0.54545454545454541</v>
      </c>
      <c r="N6" s="162">
        <f>SUM(N5:N5)</f>
        <v>0</v>
      </c>
      <c r="O6" s="162">
        <f>SUM(O5:O5)</f>
        <v>0</v>
      </c>
      <c r="P6" s="162">
        <f>SUM(P5:P5)</f>
        <v>0</v>
      </c>
      <c r="Q6" s="168">
        <v>0</v>
      </c>
      <c r="R6" s="136">
        <v>1</v>
      </c>
      <c r="S6" s="136">
        <v>0</v>
      </c>
      <c r="T6" s="162">
        <f>SUM(T5:T5)</f>
        <v>0</v>
      </c>
      <c r="U6" s="162">
        <f>SUM(U5:U5)</f>
        <v>0</v>
      </c>
      <c r="V6" s="162">
        <f>SUM(V5:V5)</f>
        <v>1</v>
      </c>
      <c r="W6" s="169"/>
      <c r="X6" s="105" t="s">
        <v>104</v>
      </c>
      <c r="Y6" s="105" t="s">
        <v>106</v>
      </c>
      <c r="Z6" s="105" t="s">
        <v>104</v>
      </c>
      <c r="AA6" s="170"/>
      <c r="AB6" s="150"/>
      <c r="AC6" s="151"/>
      <c r="AD6" s="152"/>
      <c r="AE6" s="152"/>
      <c r="AF6" s="152"/>
      <c r="AG6" s="152"/>
      <c r="AH6" s="152"/>
      <c r="AI6" s="152"/>
      <c r="AJ6" s="152"/>
      <c r="AK6" s="152"/>
      <c r="AL6" s="152"/>
    </row>
    <row r="7" spans="1:38" s="161" customFormat="1" ht="15" customHeight="1" x14ac:dyDescent="0.25">
      <c r="A7" s="154"/>
      <c r="B7" s="171"/>
      <c r="C7" s="172"/>
      <c r="D7" s="173"/>
      <c r="E7" s="173"/>
      <c r="F7" s="173"/>
      <c r="G7" s="173"/>
      <c r="H7" s="173"/>
      <c r="I7" s="174"/>
      <c r="J7" s="173"/>
      <c r="K7" s="173"/>
      <c r="L7" s="173"/>
      <c r="M7" s="173"/>
      <c r="N7" s="173"/>
      <c r="O7" s="173"/>
      <c r="P7" s="173"/>
      <c r="Q7" s="173"/>
      <c r="R7" s="175"/>
      <c r="S7" s="175"/>
      <c r="T7" s="176"/>
      <c r="U7" s="176"/>
      <c r="V7" s="176"/>
      <c r="W7" s="177"/>
      <c r="X7" s="177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</row>
    <row r="8" spans="1:38" s="165" customFormat="1" ht="15" customHeight="1" x14ac:dyDescent="0.25">
      <c r="A8" s="154"/>
      <c r="B8" s="79" t="s">
        <v>24</v>
      </c>
      <c r="C8" s="178"/>
      <c r="D8" s="179"/>
      <c r="E8" s="81" t="s">
        <v>64</v>
      </c>
      <c r="F8" s="81" t="s">
        <v>59</v>
      </c>
      <c r="G8" s="82" t="s">
        <v>31</v>
      </c>
      <c r="H8" s="81" t="s">
        <v>100</v>
      </c>
      <c r="I8" s="23"/>
      <c r="J8" s="180" t="s">
        <v>101</v>
      </c>
      <c r="K8" s="181"/>
      <c r="L8" s="181"/>
      <c r="M8" s="18" t="s">
        <v>102</v>
      </c>
      <c r="N8" s="18" t="s">
        <v>64</v>
      </c>
      <c r="O8" s="18" t="s">
        <v>59</v>
      </c>
      <c r="P8" s="18" t="s">
        <v>31</v>
      </c>
      <c r="Q8" s="18" t="s">
        <v>100</v>
      </c>
      <c r="R8" s="138"/>
      <c r="S8" s="182"/>
      <c r="T8" s="73"/>
      <c r="U8" s="73"/>
      <c r="V8" s="73"/>
      <c r="W8" s="27"/>
      <c r="X8" s="154" t="s">
        <v>107</v>
      </c>
      <c r="Y8" s="154" t="s">
        <v>108</v>
      </c>
      <c r="Z8" s="183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</row>
    <row r="9" spans="1:38" s="165" customFormat="1" ht="15" customHeight="1" x14ac:dyDescent="0.2">
      <c r="A9" s="154"/>
      <c r="B9" s="184" t="s">
        <v>12</v>
      </c>
      <c r="C9" s="77"/>
      <c r="D9" s="185"/>
      <c r="E9" s="24">
        <f>PRODUCT(E6)</f>
        <v>24</v>
      </c>
      <c r="F9" s="24">
        <f>PRODUCT(F6)</f>
        <v>18</v>
      </c>
      <c r="G9" s="24">
        <f>PRODUCT(G6)</f>
        <v>6</v>
      </c>
      <c r="H9" s="26">
        <f>PRODUCT(F9/E9)</f>
        <v>0.75</v>
      </c>
      <c r="I9" s="23"/>
      <c r="J9" s="184" t="s">
        <v>103</v>
      </c>
      <c r="K9" s="77"/>
      <c r="L9" s="77"/>
      <c r="M9" s="186" t="s">
        <v>104</v>
      </c>
      <c r="N9" s="24">
        <f>PRODUCT(O9+P9)</f>
        <v>6</v>
      </c>
      <c r="O9" s="24">
        <v>4</v>
      </c>
      <c r="P9" s="24">
        <v>2</v>
      </c>
      <c r="Q9" s="26">
        <f>PRODUCT(O9/N9)</f>
        <v>0.66666666666666663</v>
      </c>
      <c r="R9" s="138"/>
      <c r="S9" s="182"/>
      <c r="T9" s="73"/>
      <c r="U9" s="73"/>
      <c r="V9" s="73"/>
      <c r="W9" s="23"/>
      <c r="X9" s="23"/>
      <c r="Y9" s="23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</row>
    <row r="10" spans="1:38" s="165" customFormat="1" ht="15" customHeight="1" x14ac:dyDescent="0.2">
      <c r="A10" s="154"/>
      <c r="B10" s="187" t="s">
        <v>14</v>
      </c>
      <c r="C10" s="188"/>
      <c r="D10" s="189"/>
      <c r="E10" s="24">
        <f>SUM(J6)</f>
        <v>11</v>
      </c>
      <c r="F10" s="24">
        <f>SUM(K6)</f>
        <v>6</v>
      </c>
      <c r="G10" s="24">
        <f>SUM(L6)</f>
        <v>5</v>
      </c>
      <c r="H10" s="26">
        <f>PRODUCT(F10/E10)</f>
        <v>0.54545454545454541</v>
      </c>
      <c r="I10" s="23"/>
      <c r="J10" s="190" t="s">
        <v>105</v>
      </c>
      <c r="K10" s="109"/>
      <c r="L10" s="109"/>
      <c r="M10" s="186" t="s">
        <v>106</v>
      </c>
      <c r="N10" s="24">
        <f>PRODUCT(O10+P10)</f>
        <v>3</v>
      </c>
      <c r="O10" s="24">
        <v>0</v>
      </c>
      <c r="P10" s="24">
        <v>3</v>
      </c>
      <c r="Q10" s="26">
        <f>PRODUCT(O10/N10)</f>
        <v>0</v>
      </c>
      <c r="R10" s="138"/>
      <c r="S10" s="182"/>
      <c r="T10" s="73"/>
      <c r="U10" s="73"/>
      <c r="V10" s="73"/>
      <c r="W10" s="23"/>
      <c r="X10" s="23"/>
      <c r="Y10" s="23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8" s="165" customFormat="1" ht="15" customHeight="1" x14ac:dyDescent="0.2">
      <c r="A11" s="154"/>
      <c r="B11" s="184" t="s">
        <v>15</v>
      </c>
      <c r="C11" s="188"/>
      <c r="D11" s="189"/>
      <c r="E11" s="24"/>
      <c r="F11" s="24"/>
      <c r="G11" s="24"/>
      <c r="H11" s="26"/>
      <c r="I11" s="23"/>
      <c r="J11" s="184" t="s">
        <v>118</v>
      </c>
      <c r="K11" s="77"/>
      <c r="L11" s="191"/>
      <c r="M11" s="186" t="s">
        <v>104</v>
      </c>
      <c r="N11" s="24">
        <v>2</v>
      </c>
      <c r="O11" s="24">
        <v>2</v>
      </c>
      <c r="P11" s="24">
        <v>0</v>
      </c>
      <c r="Q11" s="26">
        <v>1</v>
      </c>
      <c r="R11" s="138"/>
      <c r="S11" s="182"/>
      <c r="T11" s="73"/>
      <c r="U11" s="73"/>
      <c r="V11" s="73"/>
      <c r="W11" s="23"/>
      <c r="X11" s="23"/>
      <c r="Y11" s="23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8" s="165" customFormat="1" ht="15" customHeight="1" x14ac:dyDescent="0.2">
      <c r="A12" s="154"/>
      <c r="B12" s="160" t="s">
        <v>25</v>
      </c>
      <c r="C12" s="20"/>
      <c r="D12" s="192"/>
      <c r="E12" s="18">
        <f>SUM(E9:E11)</f>
        <v>35</v>
      </c>
      <c r="F12" s="18">
        <f>SUM(F9:F11)</f>
        <v>24</v>
      </c>
      <c r="G12" s="18">
        <f>SUM(G9:G11)</f>
        <v>11</v>
      </c>
      <c r="H12" s="40">
        <f>PRODUCT(F12/E12)</f>
        <v>0.68571428571428572</v>
      </c>
      <c r="I12" s="23"/>
      <c r="J12" s="160" t="s">
        <v>25</v>
      </c>
      <c r="K12" s="192"/>
      <c r="L12" s="192"/>
      <c r="M12" s="18"/>
      <c r="N12" s="18">
        <f>SUM(N9:N11)</f>
        <v>11</v>
      </c>
      <c r="O12" s="18">
        <f>SUM(O9:O11)</f>
        <v>6</v>
      </c>
      <c r="P12" s="18">
        <f>SUM(P9:P11)</f>
        <v>5</v>
      </c>
      <c r="Q12" s="40">
        <f>PRODUCT(O12/N12)</f>
        <v>0.54545454545454541</v>
      </c>
      <c r="R12" s="138"/>
      <c r="S12" s="182"/>
      <c r="T12" s="73"/>
      <c r="U12" s="73"/>
      <c r="V12" s="73"/>
      <c r="W12" s="23"/>
      <c r="X12" s="23"/>
      <c r="Y12" s="23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8" s="193" customFormat="1" ht="15" customHeight="1" x14ac:dyDescent="0.2">
      <c r="A13" s="154"/>
      <c r="B13" s="154"/>
      <c r="C13" s="6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138"/>
      <c r="S13" s="182"/>
      <c r="T13" s="73"/>
      <c r="U13" s="73"/>
      <c r="V13" s="73"/>
      <c r="W13" s="23"/>
      <c r="X13" s="23"/>
      <c r="Y13" s="23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8" s="193" customFormat="1" ht="15" customHeight="1" x14ac:dyDescent="0.2">
      <c r="A14" s="154"/>
      <c r="B14" s="154"/>
      <c r="C14" s="65"/>
      <c r="D14" s="154"/>
      <c r="E14" s="154"/>
      <c r="F14" s="15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38"/>
      <c r="S14" s="182"/>
      <c r="T14" s="73"/>
      <c r="U14" s="73"/>
      <c r="V14" s="73"/>
      <c r="W14" s="23"/>
      <c r="X14" s="23"/>
      <c r="Y14" s="23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5" spans="1:38" s="193" customFormat="1" ht="15" customHeight="1" x14ac:dyDescent="0.2">
      <c r="A15" s="154"/>
      <c r="B15" s="154"/>
      <c r="C15" s="6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38"/>
      <c r="S15" s="182"/>
      <c r="T15" s="73"/>
      <c r="U15" s="73"/>
      <c r="V15" s="73"/>
      <c r="W15" s="23"/>
      <c r="X15" s="23"/>
      <c r="Y15" s="23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</row>
    <row r="16" spans="1:38" s="193" customFormat="1" ht="15" customHeight="1" x14ac:dyDescent="0.2">
      <c r="A16" s="154"/>
      <c r="B16" s="154"/>
      <c r="C16" s="6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38"/>
      <c r="S16" s="182"/>
      <c r="T16" s="73"/>
      <c r="U16" s="73"/>
      <c r="V16" s="73"/>
      <c r="W16" s="23"/>
      <c r="X16" s="23"/>
      <c r="Y16" s="23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</row>
    <row r="17" spans="1:38" s="193" customFormat="1" ht="15" customHeight="1" x14ac:dyDescent="0.2">
      <c r="A17" s="154"/>
      <c r="B17" s="154"/>
      <c r="C17" s="6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38"/>
      <c r="S17" s="182"/>
      <c r="T17" s="23"/>
      <c r="U17" s="23"/>
      <c r="V17" s="23"/>
      <c r="W17" s="23"/>
      <c r="X17" s="23"/>
      <c r="Y17" s="23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</row>
    <row r="18" spans="1:38" s="193" customFormat="1" ht="15" customHeight="1" x14ac:dyDescent="0.2">
      <c r="A18" s="154"/>
      <c r="B18" s="154"/>
      <c r="C18" s="65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38"/>
      <c r="S18" s="182"/>
      <c r="T18" s="23"/>
      <c r="U18" s="23"/>
      <c r="V18" s="23"/>
      <c r="W18" s="23"/>
      <c r="X18" s="23"/>
      <c r="Y18" s="23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</row>
    <row r="19" spans="1:38" s="140" customFormat="1" ht="15" customHeight="1" x14ac:dyDescent="0.2">
      <c r="A19" s="43"/>
      <c r="B19" s="139"/>
      <c r="C19" s="194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82"/>
      <c r="T19" s="138"/>
      <c r="U19" s="138"/>
      <c r="V19" s="138"/>
      <c r="W19" s="23"/>
      <c r="X19" s="23"/>
      <c r="Y19" s="23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</row>
    <row r="20" spans="1:38" s="140" customFormat="1" ht="15" customHeight="1" x14ac:dyDescent="0.2">
      <c r="A20" s="43"/>
      <c r="B20" s="139"/>
      <c r="C20" s="194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82"/>
      <c r="T20" s="138"/>
      <c r="U20" s="138"/>
      <c r="V20" s="138"/>
      <c r="W20" s="23"/>
      <c r="X20" s="23"/>
      <c r="Y20" s="23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</row>
    <row r="21" spans="1:38" s="140" customFormat="1" ht="15" customHeight="1" x14ac:dyDescent="0.2">
      <c r="A21" s="43"/>
      <c r="B21" s="139"/>
      <c r="C21" s="194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23"/>
      <c r="X21" s="23"/>
      <c r="Y21" s="23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</row>
    <row r="22" spans="1:38" s="140" customFormat="1" ht="15" customHeight="1" x14ac:dyDescent="0.2">
      <c r="A22" s="43"/>
      <c r="B22" s="139"/>
      <c r="C22" s="194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23"/>
      <c r="X22" s="23"/>
      <c r="Y22" s="23"/>
      <c r="Z22" s="152"/>
      <c r="AA22" s="152"/>
      <c r="AB22" s="152"/>
      <c r="AC22" s="152"/>
      <c r="AD22" s="152"/>
      <c r="AE22" s="152"/>
      <c r="AF22" s="152"/>
      <c r="AG22" s="1"/>
      <c r="AH22" s="1"/>
      <c r="AI22" s="1"/>
      <c r="AJ22" s="1"/>
      <c r="AK22" s="1"/>
      <c r="AL22" s="1"/>
    </row>
    <row r="23" spans="1:38" s="140" customFormat="1" ht="15" customHeight="1" x14ac:dyDescent="0.2">
      <c r="A23" s="43"/>
      <c r="B23" s="139"/>
      <c r="C23" s="194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23"/>
      <c r="X23" s="23"/>
      <c r="Y23" s="23"/>
      <c r="Z23" s="152"/>
      <c r="AA23" s="152"/>
      <c r="AB23" s="152"/>
      <c r="AC23" s="152"/>
      <c r="AD23" s="152"/>
      <c r="AE23" s="152"/>
      <c r="AF23" s="152"/>
      <c r="AG23" s="1"/>
      <c r="AH23" s="1"/>
      <c r="AI23" s="1"/>
      <c r="AJ23" s="1"/>
      <c r="AK23" s="1"/>
      <c r="AL23" s="1"/>
    </row>
    <row r="24" spans="1:38" ht="15" customHeight="1" x14ac:dyDescent="0.2">
      <c r="A24" s="43"/>
      <c r="B24" s="139"/>
      <c r="C24" s="194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23"/>
      <c r="X24" s="23"/>
      <c r="Y24" s="23"/>
      <c r="Z24" s="152"/>
      <c r="AA24" s="152"/>
      <c r="AB24" s="152"/>
      <c r="AC24" s="152"/>
      <c r="AD24" s="152"/>
      <c r="AE24" s="152"/>
      <c r="AF24" s="152"/>
      <c r="AG24" s="1"/>
      <c r="AH24" s="1"/>
      <c r="AI24" s="1"/>
      <c r="AJ24" s="1"/>
      <c r="AK24" s="1"/>
      <c r="AL24" s="1"/>
    </row>
    <row r="25" spans="1:38" ht="15" customHeight="1" x14ac:dyDescent="0.2">
      <c r="A25" s="43"/>
      <c r="B25" s="139"/>
      <c r="C25" s="194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23"/>
      <c r="X25" s="23"/>
      <c r="Y25" s="23"/>
      <c r="Z25" s="152"/>
      <c r="AA25" s="152"/>
      <c r="AB25" s="152"/>
      <c r="AC25" s="152"/>
      <c r="AD25" s="152"/>
      <c r="AE25" s="152"/>
      <c r="AF25" s="152"/>
      <c r="AG25" s="1"/>
      <c r="AH25" s="1"/>
      <c r="AI25" s="1"/>
      <c r="AJ25" s="1"/>
      <c r="AK25" s="1"/>
      <c r="AL25" s="1"/>
    </row>
    <row r="26" spans="1:38" ht="15" customHeight="1" x14ac:dyDescent="0.2">
      <c r="A26" s="43"/>
      <c r="B26" s="139"/>
      <c r="C26" s="194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23"/>
      <c r="X26" s="23"/>
      <c r="Y26" s="23"/>
      <c r="Z26" s="152"/>
      <c r="AA26" s="152"/>
      <c r="AB26" s="152"/>
      <c r="AC26" s="152"/>
      <c r="AD26" s="152"/>
      <c r="AE26" s="152"/>
      <c r="AF26" s="152"/>
      <c r="AG26" s="1"/>
      <c r="AH26" s="1"/>
      <c r="AI26" s="1"/>
      <c r="AJ26" s="1"/>
      <c r="AK26" s="1"/>
      <c r="AL26" s="1"/>
    </row>
    <row r="27" spans="1:38" ht="15" customHeight="1" x14ac:dyDescent="0.2">
      <c r="A27" s="43"/>
      <c r="B27" s="139"/>
      <c r="C27" s="194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23"/>
      <c r="X27" s="23"/>
      <c r="Y27" s="23"/>
      <c r="Z27" s="152"/>
      <c r="AA27" s="152"/>
      <c r="AB27" s="152"/>
      <c r="AC27" s="152"/>
      <c r="AD27" s="152"/>
      <c r="AE27" s="152"/>
      <c r="AF27" s="152"/>
      <c r="AG27" s="1"/>
      <c r="AH27" s="1"/>
      <c r="AI27" s="1"/>
      <c r="AJ27" s="1"/>
      <c r="AK27" s="1"/>
      <c r="AL27" s="1"/>
    </row>
    <row r="28" spans="1:38" ht="15" customHeight="1" x14ac:dyDescent="0.2">
      <c r="A28" s="43"/>
      <c r="B28" s="139"/>
      <c r="C28" s="194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23"/>
      <c r="X28" s="23"/>
      <c r="Y28" s="23"/>
      <c r="Z28" s="152"/>
      <c r="AA28" s="152"/>
      <c r="AB28" s="152"/>
      <c r="AC28" s="152"/>
      <c r="AD28" s="152"/>
      <c r="AE28" s="152"/>
      <c r="AF28" s="152"/>
      <c r="AG28" s="1"/>
      <c r="AH28" s="1"/>
      <c r="AI28" s="1"/>
      <c r="AJ28" s="1"/>
      <c r="AK28" s="1"/>
      <c r="AL28" s="1"/>
    </row>
    <row r="29" spans="1:38" ht="15" customHeight="1" x14ac:dyDescent="0.2">
      <c r="A29" s="43"/>
      <c r="B29" s="139"/>
      <c r="C29" s="194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23"/>
      <c r="X29" s="23"/>
      <c r="Y29" s="23"/>
      <c r="Z29" s="152"/>
      <c r="AA29" s="152"/>
      <c r="AB29" s="152"/>
      <c r="AC29" s="152"/>
      <c r="AD29" s="152"/>
      <c r="AE29" s="152"/>
      <c r="AF29" s="152"/>
      <c r="AG29" s="1"/>
      <c r="AH29" s="1"/>
      <c r="AI29" s="1"/>
      <c r="AJ29" s="1"/>
      <c r="AK29" s="1"/>
      <c r="AL29" s="1"/>
    </row>
    <row r="30" spans="1:38" ht="15" customHeight="1" x14ac:dyDescent="0.2">
      <c r="A30" s="43"/>
      <c r="B30" s="139"/>
      <c r="C30" s="194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23"/>
      <c r="X30" s="23"/>
      <c r="Y30" s="23"/>
      <c r="Z30" s="152"/>
      <c r="AA30" s="152"/>
      <c r="AB30" s="152"/>
      <c r="AC30" s="152"/>
      <c r="AD30" s="152"/>
      <c r="AE30" s="152"/>
      <c r="AF30" s="152"/>
      <c r="AG30" s="1"/>
      <c r="AH30" s="1"/>
      <c r="AI30" s="1"/>
      <c r="AJ30" s="1"/>
      <c r="AK30" s="1"/>
      <c r="AL30" s="1"/>
    </row>
    <row r="31" spans="1:38" ht="15" customHeight="1" x14ac:dyDescent="0.2">
      <c r="A31" s="139"/>
      <c r="B31" s="139"/>
      <c r="C31" s="194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8"/>
      <c r="S31" s="138"/>
      <c r="T31" s="139"/>
      <c r="U31" s="139"/>
      <c r="V31" s="139"/>
      <c r="W31" s="23"/>
      <c r="X31" s="23"/>
      <c r="Y31" s="23"/>
      <c r="Z31" s="152"/>
      <c r="AA31" s="152"/>
      <c r="AB31" s="152"/>
      <c r="AC31" s="152"/>
      <c r="AD31" s="152"/>
      <c r="AE31" s="152"/>
      <c r="AF31" s="152"/>
      <c r="AG31" s="1"/>
      <c r="AH31" s="1"/>
      <c r="AI31" s="1"/>
      <c r="AJ31" s="1"/>
      <c r="AK31" s="1"/>
      <c r="AL31" s="1"/>
    </row>
    <row r="32" spans="1:38" ht="15" customHeight="1" x14ac:dyDescent="0.2">
      <c r="A32" s="139"/>
      <c r="B32" s="139"/>
      <c r="C32" s="194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73"/>
      <c r="S32" s="73"/>
      <c r="T32" s="139"/>
      <c r="U32" s="139"/>
      <c r="V32" s="139"/>
      <c r="W32" s="23"/>
      <c r="X32" s="23"/>
      <c r="Y32" s="23"/>
      <c r="Z32" s="152"/>
      <c r="AA32" s="152"/>
      <c r="AB32" s="152"/>
      <c r="AC32" s="152"/>
      <c r="AD32" s="152"/>
      <c r="AE32" s="152"/>
      <c r="AF32" s="152"/>
      <c r="AG32" s="43"/>
      <c r="AH32" s="43"/>
      <c r="AI32" s="43"/>
      <c r="AJ32" s="43"/>
      <c r="AK32" s="46"/>
      <c r="AL32" s="23"/>
    </row>
    <row r="33" spans="1:38" ht="15" customHeight="1" x14ac:dyDescent="0.2">
      <c r="A33" s="139"/>
      <c r="B33" s="139"/>
      <c r="C33" s="194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8"/>
      <c r="S33" s="138"/>
      <c r="T33" s="139"/>
      <c r="U33" s="139"/>
      <c r="V33" s="139"/>
      <c r="W33" s="23"/>
      <c r="X33" s="23"/>
      <c r="Y33" s="23"/>
      <c r="Z33" s="152"/>
      <c r="AA33" s="152"/>
      <c r="AB33" s="152"/>
      <c r="AC33" s="152"/>
      <c r="AD33" s="152"/>
      <c r="AE33" s="152"/>
      <c r="AF33" s="152"/>
      <c r="AG33" s="43"/>
      <c r="AH33" s="43"/>
      <c r="AI33" s="43"/>
      <c r="AJ33" s="43"/>
      <c r="AK33" s="46"/>
      <c r="AL33" s="23"/>
    </row>
    <row r="34" spans="1:38" ht="15" customHeight="1" x14ac:dyDescent="0.2">
      <c r="A34" s="139"/>
      <c r="B34" s="139"/>
      <c r="C34" s="194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8"/>
      <c r="S34" s="138"/>
      <c r="T34" s="139"/>
      <c r="U34" s="139"/>
      <c r="V34" s="139"/>
      <c r="W34" s="23"/>
      <c r="X34" s="23"/>
      <c r="Y34" s="23"/>
      <c r="Z34" s="152"/>
      <c r="AA34" s="152"/>
      <c r="AB34" s="152"/>
      <c r="AC34" s="152"/>
      <c r="AD34" s="152"/>
      <c r="AE34" s="152"/>
      <c r="AF34" s="152"/>
      <c r="AG34" s="43"/>
      <c r="AH34" s="43"/>
      <c r="AI34" s="43"/>
      <c r="AJ34" s="195"/>
      <c r="AK34" s="195"/>
      <c r="AL34" s="23"/>
    </row>
    <row r="35" spans="1:38" ht="15" customHeight="1" x14ac:dyDescent="0.2">
      <c r="A35" s="139"/>
      <c r="B35" s="139"/>
      <c r="C35" s="194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8"/>
      <c r="S35" s="138"/>
      <c r="T35" s="139"/>
      <c r="U35" s="139"/>
      <c r="V35" s="139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43"/>
      <c r="AH35" s="43"/>
      <c r="AI35" s="43"/>
      <c r="AJ35" s="43"/>
      <c r="AK35" s="43"/>
      <c r="AL35" s="23"/>
    </row>
    <row r="36" spans="1:38" ht="15" customHeight="1" x14ac:dyDescent="0.2">
      <c r="A36" s="139"/>
      <c r="B36" s="139"/>
      <c r="C36" s="194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8"/>
      <c r="S36" s="138"/>
      <c r="T36" s="139"/>
      <c r="U36" s="139"/>
      <c r="V36" s="139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43"/>
      <c r="AH36" s="43"/>
      <c r="AI36" s="43"/>
      <c r="AJ36" s="43"/>
      <c r="AK36" s="43"/>
      <c r="AL36" s="23"/>
    </row>
    <row r="37" spans="1:38" ht="15" customHeight="1" x14ac:dyDescent="0.2">
      <c r="A37" s="139"/>
      <c r="B37" s="139"/>
      <c r="C37" s="194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8"/>
      <c r="S37" s="138"/>
      <c r="T37" s="139"/>
      <c r="U37" s="139"/>
      <c r="V37" s="139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43"/>
      <c r="AH37" s="43"/>
      <c r="AI37" s="43"/>
      <c r="AJ37" s="43"/>
      <c r="AK37" s="43"/>
      <c r="AL37" s="23"/>
    </row>
    <row r="38" spans="1:38" ht="15" customHeight="1" x14ac:dyDescent="0.2">
      <c r="A38" s="139"/>
      <c r="B38" s="139"/>
      <c r="C38" s="194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8"/>
      <c r="S38" s="138"/>
      <c r="T38" s="139"/>
      <c r="U38" s="139"/>
      <c r="V38" s="139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43"/>
      <c r="AH38" s="43"/>
      <c r="AI38" s="43"/>
      <c r="AJ38" s="43"/>
      <c r="AK38" s="43"/>
      <c r="AL38" s="23"/>
    </row>
    <row r="39" spans="1:38" ht="15" customHeight="1" x14ac:dyDescent="0.2">
      <c r="A39" s="139"/>
      <c r="B39" s="139"/>
      <c r="C39" s="194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8"/>
      <c r="S39" s="138"/>
      <c r="T39" s="139"/>
      <c r="U39" s="139"/>
      <c r="V39" s="139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43"/>
      <c r="AH39" s="43"/>
      <c r="AI39" s="43"/>
      <c r="AJ39" s="43"/>
      <c r="AK39" s="44"/>
      <c r="AL39" s="23"/>
    </row>
    <row r="40" spans="1:38" ht="15" customHeight="1" x14ac:dyDescent="0.2">
      <c r="A40" s="139"/>
      <c r="B40" s="139"/>
      <c r="C40" s="194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8"/>
      <c r="S40" s="138"/>
      <c r="T40" s="139"/>
      <c r="U40" s="139"/>
      <c r="V40" s="139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43"/>
      <c r="AH40" s="43"/>
      <c r="AI40" s="43"/>
      <c r="AJ40" s="195"/>
      <c r="AK40" s="44"/>
      <c r="AL40" s="23"/>
    </row>
    <row r="41" spans="1:38" ht="15" customHeight="1" x14ac:dyDescent="0.2">
      <c r="A41" s="139"/>
      <c r="B41" s="139"/>
      <c r="C41" s="194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8"/>
      <c r="S41" s="138"/>
      <c r="T41" s="139"/>
      <c r="U41" s="139"/>
      <c r="V41" s="139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43"/>
      <c r="AH41" s="43"/>
      <c r="AI41" s="43"/>
      <c r="AJ41" s="195"/>
      <c r="AK41" s="195"/>
      <c r="AL41" s="23"/>
    </row>
    <row r="42" spans="1:38" ht="15" customHeight="1" x14ac:dyDescent="0.2">
      <c r="A42" s="139"/>
      <c r="B42" s="139"/>
      <c r="C42" s="194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8"/>
      <c r="S42" s="138"/>
      <c r="T42" s="139"/>
      <c r="U42" s="139"/>
      <c r="V42" s="139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43"/>
      <c r="AH42" s="43"/>
      <c r="AI42" s="43"/>
      <c r="AJ42" s="43"/>
      <c r="AK42" s="43"/>
      <c r="AL42" s="23"/>
    </row>
    <row r="43" spans="1:38" ht="15" customHeight="1" x14ac:dyDescent="0.2">
      <c r="A43" s="139"/>
      <c r="B43" s="139"/>
      <c r="C43" s="194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8"/>
      <c r="S43" s="138"/>
      <c r="T43" s="139"/>
      <c r="U43" s="139"/>
      <c r="V43" s="139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43"/>
      <c r="AH43" s="43"/>
      <c r="AI43" s="43"/>
      <c r="AJ43" s="43"/>
      <c r="AK43" s="43"/>
      <c r="AL43" s="23"/>
    </row>
    <row r="44" spans="1:38" ht="15" customHeight="1" x14ac:dyDescent="0.2">
      <c r="A44" s="139"/>
      <c r="B44" s="139"/>
      <c r="C44" s="194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8"/>
      <c r="S44" s="138"/>
      <c r="T44" s="139"/>
      <c r="U44" s="139"/>
      <c r="V44" s="139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43"/>
      <c r="AH44" s="43"/>
      <c r="AI44" s="43"/>
      <c r="AJ44" s="43"/>
      <c r="AK44" s="43"/>
      <c r="AL44" s="23"/>
    </row>
    <row r="45" spans="1:38" ht="15" customHeight="1" x14ac:dyDescent="0.2">
      <c r="A45" s="139"/>
      <c r="B45" s="139"/>
      <c r="C45" s="194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8"/>
      <c r="S45" s="138"/>
      <c r="T45" s="139"/>
      <c r="U45" s="139"/>
      <c r="V45" s="139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43"/>
      <c r="AH45" s="43"/>
      <c r="AI45" s="43"/>
      <c r="AJ45" s="43"/>
      <c r="AK45" s="43"/>
      <c r="AL45" s="23"/>
    </row>
    <row r="46" spans="1:38" ht="15" customHeight="1" x14ac:dyDescent="0.2">
      <c r="A46" s="139"/>
      <c r="B46" s="139"/>
      <c r="C46" s="194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8"/>
      <c r="S46" s="138"/>
      <c r="T46" s="139"/>
      <c r="U46" s="139"/>
      <c r="V46" s="139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43"/>
      <c r="AH46" s="43"/>
      <c r="AI46" s="43"/>
      <c r="AJ46" s="43"/>
      <c r="AK46" s="44"/>
      <c r="AL46" s="23"/>
    </row>
    <row r="47" spans="1:38" ht="15" customHeight="1" x14ac:dyDescent="0.2">
      <c r="A47" s="139"/>
      <c r="B47" s="139"/>
      <c r="C47" s="194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8"/>
      <c r="S47" s="138"/>
      <c r="T47" s="139"/>
      <c r="U47" s="139"/>
      <c r="V47" s="139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43"/>
      <c r="AH47" s="43"/>
      <c r="AI47" s="43"/>
      <c r="AJ47" s="195"/>
      <c r="AK47" s="44"/>
      <c r="AL47" s="23"/>
    </row>
    <row r="48" spans="1:38" ht="15" customHeight="1" x14ac:dyDescent="0.2">
      <c r="A48" s="139"/>
      <c r="B48" s="139"/>
      <c r="C48" s="194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8"/>
      <c r="S48" s="138"/>
      <c r="T48" s="139"/>
      <c r="U48" s="139"/>
      <c r="V48" s="139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43"/>
      <c r="AH48" s="43"/>
      <c r="AI48" s="43"/>
      <c r="AJ48" s="43"/>
      <c r="AK48" s="43"/>
      <c r="AL48" s="23"/>
    </row>
    <row r="49" spans="1:38" ht="15" customHeight="1" x14ac:dyDescent="0.2">
      <c r="A49" s="139"/>
      <c r="B49" s="139"/>
      <c r="C49" s="194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8"/>
      <c r="S49" s="138"/>
      <c r="T49" s="139"/>
      <c r="U49" s="139"/>
      <c r="V49" s="139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43"/>
      <c r="AH49" s="43"/>
      <c r="AI49" s="43"/>
      <c r="AJ49" s="43"/>
      <c r="AK49" s="46"/>
      <c r="AL49" s="23"/>
    </row>
    <row r="50" spans="1:38" ht="15" customHeight="1" x14ac:dyDescent="0.2">
      <c r="A50" s="139"/>
      <c r="B50" s="139"/>
      <c r="C50" s="194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8"/>
      <c r="S50" s="138"/>
      <c r="T50" s="139"/>
      <c r="U50" s="139"/>
      <c r="V50" s="139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43"/>
      <c r="AH50" s="43"/>
      <c r="AI50" s="43"/>
      <c r="AJ50" s="43"/>
      <c r="AK50" s="46"/>
      <c r="AL50" s="23"/>
    </row>
    <row r="51" spans="1:38" ht="15" customHeight="1" x14ac:dyDescent="0.2">
      <c r="A51" s="139"/>
      <c r="B51" s="139"/>
      <c r="C51" s="194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8"/>
      <c r="S51" s="138"/>
      <c r="T51" s="139"/>
      <c r="U51" s="139"/>
      <c r="V51" s="139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43"/>
      <c r="AH51" s="43"/>
      <c r="AI51" s="43"/>
      <c r="AJ51" s="43"/>
      <c r="AK51" s="46"/>
      <c r="AL51" s="23"/>
    </row>
    <row r="52" spans="1:38" ht="15" customHeight="1" x14ac:dyDescent="0.2">
      <c r="A52" s="139"/>
      <c r="B52" s="139"/>
      <c r="C52" s="194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8"/>
      <c r="S52" s="138"/>
      <c r="T52" s="139"/>
      <c r="U52" s="139"/>
      <c r="V52" s="139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43"/>
      <c r="AH52" s="43"/>
      <c r="AI52" s="43"/>
      <c r="AJ52" s="43"/>
      <c r="AK52" s="46"/>
      <c r="AL52" s="23"/>
    </row>
    <row r="53" spans="1:38" ht="15" customHeight="1" x14ac:dyDescent="0.2">
      <c r="A53" s="139"/>
      <c r="B53" s="139"/>
      <c r="C53" s="194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8"/>
      <c r="S53" s="138"/>
      <c r="T53" s="139"/>
      <c r="U53" s="139"/>
      <c r="V53" s="139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43"/>
      <c r="AH53" s="43"/>
      <c r="AI53" s="43"/>
      <c r="AJ53" s="43"/>
      <c r="AK53" s="46"/>
      <c r="AL53" s="23"/>
    </row>
    <row r="54" spans="1:38" ht="15" customHeight="1" x14ac:dyDescent="0.25">
      <c r="A54" s="139"/>
      <c r="B54" s="139"/>
      <c r="C54" s="194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8"/>
      <c r="S54" s="138"/>
      <c r="T54" s="139"/>
      <c r="U54" s="139"/>
      <c r="V54" s="139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</row>
    <row r="55" spans="1:38" ht="15" customHeight="1" x14ac:dyDescent="0.25">
      <c r="A55" s="139"/>
      <c r="B55" s="139"/>
      <c r="C55" s="194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8"/>
      <c r="S55" s="138"/>
      <c r="T55" s="139"/>
      <c r="U55" s="139"/>
      <c r="V55" s="139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</row>
    <row r="56" spans="1:38" ht="15" customHeight="1" x14ac:dyDescent="0.25">
      <c r="A56" s="139"/>
      <c r="B56" s="139"/>
      <c r="C56" s="194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8"/>
      <c r="S56" s="138"/>
      <c r="T56" s="139"/>
      <c r="U56" s="139"/>
      <c r="V56" s="139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</row>
    <row r="57" spans="1:38" ht="15" customHeight="1" x14ac:dyDescent="0.25">
      <c r="A57" s="139"/>
      <c r="B57" s="139"/>
      <c r="C57" s="194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8"/>
      <c r="S57" s="138"/>
      <c r="T57" s="139"/>
      <c r="U57" s="139"/>
      <c r="V57" s="139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</row>
    <row r="58" spans="1:38" ht="15" customHeight="1" x14ac:dyDescent="0.25">
      <c r="A58" s="139"/>
      <c r="B58" s="139"/>
      <c r="C58" s="194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8"/>
      <c r="S58" s="138"/>
      <c r="T58" s="139"/>
      <c r="U58" s="139"/>
      <c r="V58" s="139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</row>
    <row r="59" spans="1:38" ht="15" customHeight="1" x14ac:dyDescent="0.25">
      <c r="A59" s="139"/>
      <c r="B59" s="139"/>
      <c r="C59" s="194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8"/>
      <c r="S59" s="138"/>
      <c r="T59" s="139"/>
      <c r="U59" s="139"/>
      <c r="V59" s="139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</row>
    <row r="60" spans="1:38" ht="15" customHeight="1" x14ac:dyDescent="0.25">
      <c r="A60" s="139"/>
      <c r="B60" s="139"/>
      <c r="C60" s="194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8"/>
      <c r="S60" s="138"/>
      <c r="T60" s="139"/>
      <c r="U60" s="139"/>
      <c r="V60" s="139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</row>
    <row r="61" spans="1:38" ht="15" customHeight="1" x14ac:dyDescent="0.25">
      <c r="R61" s="138"/>
      <c r="S61" s="138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</row>
    <row r="62" spans="1:38" ht="15" customHeight="1" x14ac:dyDescent="0.25">
      <c r="R62" s="138"/>
      <c r="S62" s="138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</row>
    <row r="63" spans="1:38" ht="15" customHeight="1" x14ac:dyDescent="0.25">
      <c r="R63" s="138"/>
      <c r="S63" s="138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</row>
    <row r="64" spans="1:38" ht="15" customHeight="1" x14ac:dyDescent="0.25">
      <c r="R64" s="138"/>
      <c r="S64" s="138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</row>
    <row r="65" spans="18:32" s="137" customFormat="1" ht="15" customHeight="1" x14ac:dyDescent="0.2">
      <c r="R65" s="138"/>
      <c r="S65" s="138"/>
      <c r="T65" s="143"/>
      <c r="U65" s="143"/>
      <c r="V65" s="143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</row>
    <row r="66" spans="18:32" s="137" customFormat="1" ht="15" customHeight="1" x14ac:dyDescent="0.2">
      <c r="R66" s="138"/>
      <c r="S66" s="138"/>
      <c r="T66" s="143"/>
      <c r="U66" s="143"/>
      <c r="V66" s="143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</row>
    <row r="67" spans="18:32" s="137" customFormat="1" ht="15" customHeight="1" x14ac:dyDescent="0.2">
      <c r="R67" s="138"/>
      <c r="S67" s="138"/>
      <c r="T67" s="143"/>
      <c r="U67" s="143"/>
      <c r="V67" s="143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</row>
    <row r="68" spans="18:32" s="137" customFormat="1" ht="15" customHeight="1" x14ac:dyDescent="0.2">
      <c r="R68" s="138"/>
      <c r="S68" s="138"/>
      <c r="T68" s="143"/>
      <c r="U68" s="143"/>
      <c r="V68" s="143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</row>
    <row r="69" spans="18:32" s="137" customFormat="1" ht="15" customHeight="1" x14ac:dyDescent="0.2">
      <c r="R69" s="138"/>
      <c r="S69" s="138"/>
      <c r="T69" s="143"/>
      <c r="U69" s="143"/>
      <c r="V69" s="143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</row>
    <row r="70" spans="18:32" s="137" customFormat="1" ht="15" customHeight="1" x14ac:dyDescent="0.2">
      <c r="R70" s="138"/>
      <c r="S70" s="138"/>
      <c r="T70" s="143"/>
      <c r="U70" s="143"/>
      <c r="V70" s="143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</row>
    <row r="71" spans="18:32" s="137" customFormat="1" ht="15" customHeight="1" x14ac:dyDescent="0.2">
      <c r="R71" s="138"/>
      <c r="S71" s="138"/>
      <c r="T71" s="143"/>
      <c r="U71" s="143"/>
      <c r="V71" s="143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</row>
    <row r="72" spans="18:32" s="137" customFormat="1" ht="15" customHeight="1" x14ac:dyDescent="0.2">
      <c r="R72" s="138"/>
      <c r="S72" s="138"/>
      <c r="T72" s="143"/>
      <c r="U72" s="143"/>
      <c r="V72" s="143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</row>
    <row r="73" spans="18:32" s="137" customFormat="1" ht="15" customHeight="1" x14ac:dyDescent="0.2">
      <c r="R73" s="138"/>
      <c r="S73" s="138"/>
      <c r="T73" s="143"/>
      <c r="U73" s="143"/>
      <c r="V73" s="143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</row>
    <row r="74" spans="18:32" s="137" customFormat="1" ht="15" customHeight="1" x14ac:dyDescent="0.2">
      <c r="R74" s="138"/>
      <c r="S74" s="138"/>
      <c r="T74" s="143"/>
      <c r="U74" s="143"/>
      <c r="V74" s="143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</row>
    <row r="75" spans="18:32" s="137" customFormat="1" ht="15" customHeight="1" x14ac:dyDescent="0.2">
      <c r="R75" s="138"/>
      <c r="S75" s="138"/>
      <c r="T75" s="143"/>
      <c r="U75" s="143"/>
      <c r="V75" s="143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</row>
    <row r="76" spans="18:32" s="137" customFormat="1" ht="15" customHeight="1" x14ac:dyDescent="0.2">
      <c r="R76" s="138"/>
      <c r="S76" s="138"/>
      <c r="T76" s="143"/>
      <c r="U76" s="143"/>
      <c r="V76" s="143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</row>
    <row r="77" spans="18:32" s="137" customFormat="1" ht="15" customHeight="1" x14ac:dyDescent="0.2">
      <c r="R77" s="138"/>
      <c r="S77" s="138"/>
      <c r="T77" s="143"/>
      <c r="U77" s="143"/>
      <c r="V77" s="143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</row>
    <row r="78" spans="18:32" s="137" customFormat="1" ht="15" customHeight="1" x14ac:dyDescent="0.2">
      <c r="R78" s="138"/>
      <c r="S78" s="138"/>
      <c r="T78" s="143"/>
      <c r="U78" s="143"/>
      <c r="V78" s="143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</row>
    <row r="79" spans="18:32" s="137" customFormat="1" ht="15" customHeight="1" x14ac:dyDescent="0.2">
      <c r="R79" s="138"/>
      <c r="S79" s="138"/>
      <c r="T79" s="143"/>
      <c r="U79" s="143"/>
      <c r="V79" s="143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</row>
    <row r="80" spans="18:32" s="137" customFormat="1" ht="15" customHeight="1" x14ac:dyDescent="0.2">
      <c r="R80" s="138"/>
      <c r="S80" s="138"/>
      <c r="T80" s="143"/>
      <c r="U80" s="143"/>
      <c r="V80" s="143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</row>
    <row r="81" spans="18:32" s="137" customFormat="1" ht="15" customHeight="1" x14ac:dyDescent="0.2">
      <c r="R81" s="138"/>
      <c r="S81" s="138"/>
      <c r="T81" s="143"/>
      <c r="U81" s="143"/>
      <c r="V81" s="143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</row>
    <row r="82" spans="18:32" s="137" customFormat="1" ht="15" customHeight="1" x14ac:dyDescent="0.2">
      <c r="R82" s="138"/>
      <c r="S82" s="138"/>
      <c r="T82" s="143"/>
      <c r="U82" s="143"/>
      <c r="V82" s="143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</row>
    <row r="83" spans="18:32" s="137" customFormat="1" ht="15" customHeight="1" x14ac:dyDescent="0.2">
      <c r="R83" s="138"/>
      <c r="S83" s="138"/>
      <c r="T83" s="143"/>
      <c r="U83" s="143"/>
      <c r="V83" s="143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</row>
    <row r="84" spans="18:32" s="137" customFormat="1" ht="15" customHeight="1" x14ac:dyDescent="0.2">
      <c r="R84" s="138"/>
      <c r="S84" s="138"/>
      <c r="T84" s="143"/>
      <c r="U84" s="143"/>
      <c r="V84" s="143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</row>
    <row r="85" spans="18:32" s="137" customFormat="1" ht="15" customHeight="1" x14ac:dyDescent="0.2">
      <c r="R85" s="138"/>
      <c r="S85" s="138"/>
      <c r="T85" s="143"/>
      <c r="U85" s="143"/>
      <c r="V85" s="143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</row>
    <row r="86" spans="18:32" s="137" customFormat="1" ht="15" customHeight="1" x14ac:dyDescent="0.2">
      <c r="R86" s="138"/>
      <c r="S86" s="138"/>
      <c r="T86" s="143"/>
      <c r="U86" s="143"/>
      <c r="V86" s="143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</row>
    <row r="87" spans="18:32" s="137" customFormat="1" ht="15" customHeight="1" x14ac:dyDescent="0.2">
      <c r="R87" s="138"/>
      <c r="S87" s="138"/>
      <c r="T87" s="143"/>
      <c r="U87" s="143"/>
      <c r="V87" s="143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</row>
    <row r="88" spans="18:32" s="137" customFormat="1" ht="15" customHeight="1" x14ac:dyDescent="0.2">
      <c r="R88" s="138"/>
      <c r="S88" s="138"/>
      <c r="T88" s="143"/>
      <c r="U88" s="143"/>
      <c r="V88" s="143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</row>
    <row r="89" spans="18:32" s="137" customFormat="1" ht="15" customHeight="1" x14ac:dyDescent="0.2">
      <c r="R89" s="138"/>
      <c r="S89" s="138"/>
      <c r="T89" s="143"/>
      <c r="U89" s="143"/>
      <c r="V89" s="143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</row>
    <row r="90" spans="18:32" s="137" customFormat="1" ht="15" customHeight="1" x14ac:dyDescent="0.2">
      <c r="R90" s="138"/>
      <c r="S90" s="138"/>
      <c r="T90" s="143"/>
      <c r="U90" s="143"/>
      <c r="V90" s="143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</row>
    <row r="91" spans="18:32" s="137" customFormat="1" ht="15" customHeight="1" x14ac:dyDescent="0.2">
      <c r="R91" s="138"/>
      <c r="S91" s="138"/>
      <c r="T91" s="143"/>
      <c r="U91" s="143"/>
      <c r="V91" s="143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</row>
    <row r="92" spans="18:32" s="137" customFormat="1" ht="15" customHeight="1" x14ac:dyDescent="0.2">
      <c r="R92" s="138"/>
      <c r="S92" s="138"/>
      <c r="T92" s="143"/>
      <c r="U92" s="143"/>
      <c r="V92" s="143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</row>
    <row r="93" spans="18:32" s="137" customFormat="1" ht="15" customHeight="1" x14ac:dyDescent="0.2">
      <c r="R93" s="138"/>
      <c r="S93" s="138"/>
      <c r="T93" s="143"/>
      <c r="U93" s="143"/>
      <c r="V93" s="143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</row>
    <row r="94" spans="18:32" s="137" customFormat="1" ht="15" customHeight="1" x14ac:dyDescent="0.2">
      <c r="R94" s="138"/>
      <c r="S94" s="138"/>
      <c r="T94" s="143"/>
      <c r="U94" s="143"/>
      <c r="V94" s="143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</row>
    <row r="95" spans="18:32" s="137" customFormat="1" ht="15" customHeight="1" x14ac:dyDescent="0.2">
      <c r="R95" s="138"/>
      <c r="S95" s="138"/>
      <c r="T95" s="143"/>
      <c r="U95" s="143"/>
      <c r="V95" s="143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</row>
    <row r="96" spans="18:32" s="137" customFormat="1" ht="15" customHeight="1" x14ac:dyDescent="0.2">
      <c r="R96" s="138"/>
      <c r="S96" s="138"/>
      <c r="T96" s="143"/>
      <c r="U96" s="143"/>
      <c r="V96" s="143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</row>
    <row r="97" spans="18:32" s="137" customFormat="1" ht="15" customHeight="1" x14ac:dyDescent="0.2">
      <c r="R97" s="138"/>
      <c r="S97" s="138"/>
      <c r="T97" s="143"/>
      <c r="U97" s="143"/>
      <c r="V97" s="143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</row>
    <row r="98" spans="18:32" s="137" customFormat="1" ht="15" customHeight="1" x14ac:dyDescent="0.2">
      <c r="R98" s="138"/>
      <c r="S98" s="138"/>
      <c r="T98" s="143"/>
      <c r="U98" s="143"/>
      <c r="V98" s="143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</row>
    <row r="99" spans="18:32" s="137" customFormat="1" ht="15" customHeight="1" x14ac:dyDescent="0.2">
      <c r="R99" s="138"/>
      <c r="S99" s="138"/>
      <c r="T99" s="143"/>
      <c r="U99" s="143"/>
      <c r="V99" s="143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</row>
    <row r="100" spans="18:32" s="137" customFormat="1" ht="15" customHeight="1" x14ac:dyDescent="0.2">
      <c r="R100" s="138"/>
      <c r="S100" s="138"/>
      <c r="T100" s="143"/>
      <c r="U100" s="143"/>
      <c r="V100" s="143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</row>
    <row r="101" spans="18:32" s="137" customFormat="1" ht="15" customHeight="1" x14ac:dyDescent="0.2">
      <c r="R101" s="138"/>
      <c r="S101" s="138"/>
      <c r="T101" s="143"/>
      <c r="U101" s="143"/>
      <c r="V101" s="143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</row>
    <row r="102" spans="18:32" s="137" customFormat="1" ht="15" customHeight="1" x14ac:dyDescent="0.2">
      <c r="R102" s="138"/>
      <c r="S102" s="138"/>
      <c r="T102" s="143"/>
      <c r="U102" s="143"/>
      <c r="V102" s="143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</row>
    <row r="103" spans="18:32" s="137" customFormat="1" ht="15" customHeight="1" x14ac:dyDescent="0.2">
      <c r="R103" s="138"/>
      <c r="S103" s="138"/>
      <c r="T103" s="143"/>
      <c r="U103" s="143"/>
      <c r="V103" s="143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</row>
    <row r="104" spans="18:32" s="137" customFormat="1" ht="15" customHeight="1" x14ac:dyDescent="0.2">
      <c r="R104" s="138"/>
      <c r="S104" s="138"/>
      <c r="T104" s="143"/>
      <c r="U104" s="143"/>
      <c r="V104" s="143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</row>
    <row r="105" spans="18:32" s="137" customFormat="1" ht="15" customHeight="1" x14ac:dyDescent="0.2">
      <c r="R105" s="139"/>
      <c r="S105" s="139"/>
      <c r="T105" s="143"/>
      <c r="U105" s="143"/>
      <c r="V105" s="143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</row>
    <row r="106" spans="18:32" s="137" customFormat="1" ht="15" customHeight="1" x14ac:dyDescent="0.2">
      <c r="R106" s="139"/>
      <c r="S106" s="139"/>
      <c r="T106" s="143"/>
      <c r="U106" s="143"/>
      <c r="V106" s="143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</row>
    <row r="107" spans="18:32" s="137" customFormat="1" ht="15" customHeight="1" x14ac:dyDescent="0.2">
      <c r="R107" s="139"/>
      <c r="S107" s="139"/>
      <c r="T107" s="143"/>
      <c r="U107" s="143"/>
      <c r="V107" s="143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</row>
    <row r="108" spans="18:32" s="137" customFormat="1" ht="15" customHeight="1" x14ac:dyDescent="0.2">
      <c r="R108" s="139"/>
      <c r="S108" s="139"/>
      <c r="T108" s="143"/>
      <c r="U108" s="143"/>
      <c r="V108" s="143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</row>
    <row r="109" spans="18:32" s="137" customFormat="1" ht="15" customHeight="1" x14ac:dyDescent="0.2">
      <c r="R109" s="139"/>
      <c r="S109" s="139"/>
      <c r="T109" s="143"/>
      <c r="U109" s="143"/>
      <c r="V109" s="143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</row>
    <row r="110" spans="18:32" s="137" customFormat="1" ht="15" customHeight="1" x14ac:dyDescent="0.2">
      <c r="R110" s="139"/>
      <c r="S110" s="139"/>
      <c r="T110" s="143"/>
      <c r="U110" s="143"/>
      <c r="V110" s="143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</row>
    <row r="111" spans="18:32" s="137" customFormat="1" ht="15" customHeight="1" x14ac:dyDescent="0.2">
      <c r="R111" s="139"/>
      <c r="S111" s="139"/>
      <c r="T111" s="143"/>
      <c r="U111" s="143"/>
      <c r="V111" s="143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</row>
    <row r="112" spans="18:32" s="137" customFormat="1" ht="15" customHeight="1" x14ac:dyDescent="0.2">
      <c r="R112" s="139"/>
      <c r="S112" s="139"/>
      <c r="T112" s="143"/>
      <c r="U112" s="143"/>
      <c r="V112" s="143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</row>
    <row r="113" spans="23:32" s="137" customFormat="1" ht="15" customHeight="1" x14ac:dyDescent="0.2"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</row>
    <row r="114" spans="23:32" s="137" customFormat="1" ht="15" customHeight="1" x14ac:dyDescent="0.2"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</row>
    <row r="115" spans="23:32" s="137" customFormat="1" ht="15" customHeight="1" x14ac:dyDescent="0.2"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</row>
    <row r="116" spans="23:32" s="137" customFormat="1" ht="15" customHeight="1" x14ac:dyDescent="0.2"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</row>
    <row r="117" spans="23:32" s="137" customFormat="1" ht="15" customHeight="1" x14ac:dyDescent="0.2"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</row>
    <row r="118" spans="23:32" s="137" customFormat="1" ht="15" customHeight="1" x14ac:dyDescent="0.2"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</row>
    <row r="119" spans="23:32" s="137" customFormat="1" ht="15" customHeight="1" x14ac:dyDescent="0.2"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</row>
    <row r="120" spans="23:32" s="137" customFormat="1" ht="15" customHeight="1" x14ac:dyDescent="0.2"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</row>
    <row r="121" spans="23:32" s="137" customFormat="1" ht="15" customHeight="1" x14ac:dyDescent="0.2"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</row>
    <row r="122" spans="23:32" s="137" customFormat="1" ht="15" customHeight="1" x14ac:dyDescent="0.2"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</row>
    <row r="123" spans="23:32" s="137" customFormat="1" ht="15" customHeight="1" x14ac:dyDescent="0.2"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</row>
    <row r="124" spans="23:32" s="137" customFormat="1" ht="15" customHeight="1" x14ac:dyDescent="0.2"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</row>
    <row r="125" spans="23:32" s="137" customFormat="1" ht="15" customHeight="1" x14ac:dyDescent="0.2"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</row>
    <row r="126" spans="23:32" s="137" customFormat="1" ht="15" customHeight="1" x14ac:dyDescent="0.2"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</row>
    <row r="127" spans="23:32" s="137" customFormat="1" ht="15" customHeight="1" x14ac:dyDescent="0.2"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</row>
    <row r="128" spans="23:32" s="137" customFormat="1" ht="15" customHeight="1" x14ac:dyDescent="0.2"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</row>
    <row r="129" spans="23:32" s="137" customFormat="1" ht="15" customHeight="1" x14ac:dyDescent="0.2"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</row>
    <row r="130" spans="23:32" s="137" customFormat="1" ht="15" customHeight="1" x14ac:dyDescent="0.2"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</row>
    <row r="131" spans="23:32" s="137" customFormat="1" ht="15" customHeight="1" x14ac:dyDescent="0.2"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</row>
    <row r="132" spans="23:32" s="137" customFormat="1" ht="15" customHeight="1" x14ac:dyDescent="0.2"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</row>
    <row r="133" spans="23:32" s="137" customFormat="1" ht="15" customHeight="1" x14ac:dyDescent="0.2"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</row>
    <row r="134" spans="23:32" s="137" customFormat="1" ht="15" customHeight="1" x14ac:dyDescent="0.2"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</row>
    <row r="135" spans="23:32" s="137" customFormat="1" ht="15" customHeight="1" x14ac:dyDescent="0.2"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</row>
    <row r="136" spans="23:32" s="137" customFormat="1" ht="15" customHeight="1" x14ac:dyDescent="0.2"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</row>
    <row r="137" spans="23:32" s="137" customFormat="1" ht="15" customHeight="1" x14ac:dyDescent="0.2"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</row>
    <row r="138" spans="23:32" s="137" customFormat="1" ht="15" customHeight="1" x14ac:dyDescent="0.2"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</row>
    <row r="139" spans="23:32" s="137" customFormat="1" ht="15" customHeight="1" x14ac:dyDescent="0.2"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</row>
    <row r="140" spans="23:32" s="137" customFormat="1" ht="15" customHeight="1" x14ac:dyDescent="0.2"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</row>
    <row r="141" spans="23:32" s="137" customFormat="1" ht="15" customHeight="1" x14ac:dyDescent="0.2"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</row>
    <row r="142" spans="23:32" s="137" customFormat="1" ht="15" customHeight="1" x14ac:dyDescent="0.2"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</row>
    <row r="143" spans="23:32" s="137" customFormat="1" ht="15" customHeight="1" x14ac:dyDescent="0.2"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</row>
    <row r="144" spans="23:32" s="137" customFormat="1" ht="15" customHeight="1" x14ac:dyDescent="0.2"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</row>
    <row r="145" spans="23:32" s="137" customFormat="1" ht="15" customHeight="1" x14ac:dyDescent="0.2"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</row>
    <row r="146" spans="23:32" s="137" customFormat="1" ht="15" customHeight="1" x14ac:dyDescent="0.2"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</row>
    <row r="147" spans="23:32" s="137" customFormat="1" ht="15" customHeight="1" x14ac:dyDescent="0.2"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</row>
    <row r="148" spans="23:32" s="137" customFormat="1" ht="15" customHeight="1" x14ac:dyDescent="0.2"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</row>
    <row r="149" spans="23:32" s="137" customFormat="1" ht="15" customHeight="1" x14ac:dyDescent="0.2"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</row>
    <row r="150" spans="23:32" s="137" customFormat="1" ht="15" customHeight="1" x14ac:dyDescent="0.2"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</row>
    <row r="151" spans="23:32" s="137" customFormat="1" ht="15" customHeight="1" x14ac:dyDescent="0.2"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</row>
    <row r="152" spans="23:32" s="137" customFormat="1" ht="15" customHeight="1" x14ac:dyDescent="0.2"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</row>
    <row r="153" spans="23:32" s="137" customFormat="1" ht="15" customHeight="1" x14ac:dyDescent="0.2"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</row>
    <row r="154" spans="23:32" s="137" customFormat="1" ht="15" customHeight="1" x14ac:dyDescent="0.2"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</row>
    <row r="155" spans="23:32" s="137" customFormat="1" ht="15" customHeight="1" x14ac:dyDescent="0.2"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</row>
    <row r="156" spans="23:32" s="137" customFormat="1" ht="15" customHeight="1" x14ac:dyDescent="0.2"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</row>
    <row r="157" spans="23:32" s="137" customFormat="1" ht="15" customHeight="1" x14ac:dyDescent="0.2"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</row>
    <row r="158" spans="23:32" s="137" customFormat="1" ht="15" customHeight="1" x14ac:dyDescent="0.2"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</row>
    <row r="159" spans="23:32" s="137" customFormat="1" ht="15" customHeight="1" x14ac:dyDescent="0.2"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</row>
    <row r="160" spans="23:32" s="137" customFormat="1" ht="15" customHeight="1" x14ac:dyDescent="0.2"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</row>
    <row r="161" spans="23:32" s="137" customFormat="1" ht="15" customHeight="1" x14ac:dyDescent="0.2"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</row>
    <row r="162" spans="23:32" s="137" customFormat="1" ht="15" customHeight="1" x14ac:dyDescent="0.2"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</row>
    <row r="163" spans="23:32" s="137" customFormat="1" ht="15" customHeight="1" x14ac:dyDescent="0.2"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</row>
    <row r="164" spans="23:32" s="137" customFormat="1" ht="15" customHeight="1" x14ac:dyDescent="0.2"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</row>
    <row r="165" spans="23:32" s="137" customFormat="1" ht="15" customHeight="1" x14ac:dyDescent="0.2"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</row>
    <row r="166" spans="23:32" s="137" customFormat="1" ht="15" customHeight="1" x14ac:dyDescent="0.2"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</row>
    <row r="167" spans="23:32" s="137" customFormat="1" ht="15" customHeight="1" x14ac:dyDescent="0.2"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</row>
    <row r="168" spans="23:32" s="137" customFormat="1" ht="15" customHeight="1" x14ac:dyDescent="0.2"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</row>
    <row r="169" spans="23:32" s="137" customFormat="1" ht="15" customHeight="1" x14ac:dyDescent="0.2"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</row>
    <row r="170" spans="23:32" s="137" customFormat="1" ht="15" customHeight="1" x14ac:dyDescent="0.2"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</row>
    <row r="171" spans="23:32" s="137" customFormat="1" ht="15" customHeight="1" x14ac:dyDescent="0.2"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</row>
    <row r="172" spans="23:32" s="137" customFormat="1" ht="15" customHeight="1" x14ac:dyDescent="0.2"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</row>
    <row r="173" spans="23:32" s="137" customFormat="1" ht="15" customHeight="1" x14ac:dyDescent="0.2"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</row>
    <row r="174" spans="23:32" s="137" customFormat="1" ht="15" customHeight="1" x14ac:dyDescent="0.2"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</row>
    <row r="175" spans="23:32" s="137" customFormat="1" ht="15" customHeight="1" x14ac:dyDescent="0.2"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</row>
    <row r="176" spans="23:32" s="137" customFormat="1" ht="15" customHeight="1" x14ac:dyDescent="0.2"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</row>
    <row r="177" spans="23:32" s="137" customFormat="1" ht="15" customHeight="1" x14ac:dyDescent="0.2"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</row>
    <row r="178" spans="23:32" s="137" customFormat="1" ht="15" customHeight="1" x14ac:dyDescent="0.2"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</row>
    <row r="179" spans="23:32" s="137" customFormat="1" ht="15" customHeight="1" x14ac:dyDescent="0.2"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</row>
    <row r="180" spans="23:32" s="137" customFormat="1" ht="15" customHeight="1" x14ac:dyDescent="0.2"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</row>
    <row r="181" spans="23:32" s="137" customFormat="1" ht="15" customHeight="1" x14ac:dyDescent="0.2"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</row>
    <row r="182" spans="23:32" s="137" customFormat="1" ht="15" customHeight="1" x14ac:dyDescent="0.2"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</row>
    <row r="183" spans="23:32" s="137" customFormat="1" ht="15" customHeight="1" x14ac:dyDescent="0.2"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</row>
    <row r="184" spans="23:32" s="137" customFormat="1" ht="15" customHeight="1" x14ac:dyDescent="0.2"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</row>
    <row r="185" spans="23:32" s="137" customFormat="1" ht="15" customHeight="1" x14ac:dyDescent="0.2"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</row>
    <row r="186" spans="23:32" s="137" customFormat="1" ht="15" customHeight="1" x14ac:dyDescent="0.2"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</row>
    <row r="187" spans="23:32" s="137" customFormat="1" ht="15" customHeight="1" x14ac:dyDescent="0.2"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</row>
    <row r="188" spans="23:32" s="137" customFormat="1" ht="15" customHeight="1" x14ac:dyDescent="0.2"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</row>
    <row r="189" spans="23:32" s="137" customFormat="1" ht="15" customHeight="1" x14ac:dyDescent="0.2"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</row>
    <row r="190" spans="23:32" s="137" customFormat="1" ht="15" customHeight="1" x14ac:dyDescent="0.2">
      <c r="W190" s="152"/>
      <c r="X190" s="152"/>
      <c r="Y190" s="152"/>
      <c r="Z190" s="165"/>
      <c r="AA190" s="165"/>
      <c r="AB190" s="165"/>
      <c r="AC190" s="165"/>
      <c r="AD190" s="165"/>
      <c r="AE190" s="165"/>
      <c r="AF190" s="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2020-05-01T22:03:33Z</dcterms:modified>
</cp:coreProperties>
</file>